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omité obras\COMITÉ 2017\1ra Reunión\"/>
    </mc:Choice>
  </mc:AlternateContent>
  <bookViews>
    <workbookView xWindow="120" yWindow="135" windowWidth="21315" windowHeight="9780"/>
  </bookViews>
  <sheets>
    <sheet name="Programa de obra-2017  " sheetId="1" r:id="rId1"/>
  </sheets>
  <calcPr calcId="152511"/>
</workbook>
</file>

<file path=xl/calcChain.xml><?xml version="1.0" encoding="utf-8"?>
<calcChain xmlns="http://schemas.openxmlformats.org/spreadsheetml/2006/main">
  <c r="N76" i="1" l="1"/>
  <c r="Q76" i="1"/>
  <c r="P76" i="1"/>
  <c r="O76" i="1"/>
  <c r="M76" i="1"/>
  <c r="L76" i="1"/>
  <c r="K76" i="1"/>
  <c r="J76" i="1"/>
  <c r="E76" i="1"/>
  <c r="E23" i="1"/>
  <c r="J23" i="1" l="1"/>
  <c r="S74" i="1"/>
  <c r="R74" i="1"/>
  <c r="Q74" i="1"/>
  <c r="N74" i="1"/>
  <c r="M74" i="1"/>
  <c r="L74" i="1"/>
  <c r="K74" i="1"/>
  <c r="K73" i="1"/>
  <c r="E74" i="1"/>
  <c r="E73" i="1"/>
  <c r="E65" i="1"/>
  <c r="E70" i="1"/>
  <c r="E69" i="1"/>
  <c r="E62" i="1"/>
  <c r="E61" i="1"/>
  <c r="E60" i="1"/>
  <c r="E59" i="1"/>
  <c r="E19" i="1" l="1"/>
  <c r="E18" i="1"/>
  <c r="O73" i="1" l="1"/>
  <c r="N73" i="1"/>
  <c r="M73" i="1"/>
  <c r="L73" i="1"/>
  <c r="L23" i="1" l="1"/>
  <c r="M23" i="1"/>
  <c r="N23" i="1"/>
  <c r="O23" i="1"/>
  <c r="P23" i="1"/>
  <c r="Q23" i="1"/>
  <c r="R23" i="1"/>
  <c r="S23" i="1"/>
  <c r="K23" i="1"/>
  <c r="I73" i="1" l="1"/>
  <c r="J73" i="1"/>
  <c r="P73" i="1"/>
  <c r="Q73" i="1"/>
  <c r="R73" i="1"/>
  <c r="S73" i="1"/>
  <c r="H73" i="1"/>
  <c r="E68" i="1"/>
  <c r="L65" i="1" l="1"/>
  <c r="M65" i="1"/>
  <c r="N65" i="1"/>
  <c r="O65" i="1"/>
  <c r="P65" i="1"/>
  <c r="Q65" i="1"/>
  <c r="R65" i="1"/>
  <c r="S65" i="1"/>
  <c r="H65" i="1"/>
  <c r="I65" i="1"/>
  <c r="J65" i="1"/>
  <c r="K65" i="1"/>
  <c r="P74" i="1" l="1"/>
  <c r="O74" i="1"/>
  <c r="J74" i="1"/>
  <c r="I74" i="1"/>
  <c r="H74" i="1"/>
  <c r="S52" i="1"/>
  <c r="R52" i="1"/>
  <c r="Q52" i="1"/>
  <c r="P52" i="1"/>
  <c r="O52" i="1"/>
  <c r="N52" i="1"/>
  <c r="M52" i="1"/>
  <c r="L52" i="1"/>
  <c r="K52" i="1"/>
  <c r="J52" i="1"/>
  <c r="I52" i="1"/>
  <c r="H52" i="1"/>
  <c r="S31" i="1"/>
  <c r="R31" i="1"/>
  <c r="Q31" i="1"/>
  <c r="P31" i="1"/>
  <c r="O31" i="1"/>
  <c r="N31" i="1"/>
  <c r="M31" i="1"/>
  <c r="L31" i="1"/>
  <c r="K31" i="1"/>
  <c r="J31" i="1"/>
  <c r="I31" i="1"/>
  <c r="H31" i="1"/>
  <c r="I23" i="1"/>
  <c r="H23" i="1"/>
  <c r="L53" i="1" l="1"/>
  <c r="H53" i="1"/>
  <c r="P53" i="1"/>
  <c r="N53" i="1"/>
  <c r="J53" i="1"/>
  <c r="I53" i="1"/>
  <c r="I76" i="1" s="1"/>
  <c r="R53" i="1"/>
  <c r="R76" i="1" s="1"/>
  <c r="O53" i="1"/>
  <c r="S53" i="1"/>
  <c r="S76" i="1" s="1"/>
  <c r="K53" i="1"/>
  <c r="M53" i="1"/>
  <c r="Q53" i="1"/>
  <c r="E53" i="1" l="1"/>
</calcChain>
</file>

<file path=xl/sharedStrings.xml><?xml version="1.0" encoding="utf-8"?>
<sst xmlns="http://schemas.openxmlformats.org/spreadsheetml/2006/main" count="155" uniqueCount="68">
  <si>
    <t>Administración Portuaría Integral de Dos Bocas, S.A. de C.V.</t>
  </si>
  <si>
    <t>OBRA PUBLICA (62601)</t>
  </si>
  <si>
    <t>Importe</t>
  </si>
  <si>
    <t>Fecha de Inicio</t>
  </si>
  <si>
    <t>Fecha de Terminación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</si>
  <si>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</si>
  <si>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</si>
  <si>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</si>
  <si>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</si>
  <si>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</si>
  <si>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</si>
  <si>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</si>
  <si>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</si>
  <si>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</si>
  <si>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</si>
  <si>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</si>
  <si>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</si>
  <si>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 </t>
  </si>
  <si>
    <t>MANTENIMIENTO Y REHABILITACIÓN OBRA PUBLICA (62602)</t>
  </si>
  <si>
    <t>TOTAL DE MANTENIMIENTO (62602)</t>
  </si>
  <si>
    <t xml:space="preserve">  </t>
  </si>
  <si>
    <t>TOTAL DE SERVICIOS RELACIONADOS CON OBRAS  PUBLICAS</t>
  </si>
  <si>
    <t>TOTAL DE OBRA PÚBLICA</t>
  </si>
  <si>
    <t xml:space="preserve">Total de obra trimestral </t>
  </si>
  <si>
    <t>SERVICIOS RELACIONADOS CON OBRA PUBLICA (62905)</t>
  </si>
  <si>
    <t>Levantamientos batimetricos generales del puerto y de control</t>
  </si>
  <si>
    <t>Proyectos ejecutivos de obras</t>
  </si>
  <si>
    <t>CLAVE LLAVE</t>
  </si>
  <si>
    <t>CUCoP</t>
  </si>
  <si>
    <t>CLAVE CARTERA INVERSIÓN</t>
  </si>
  <si>
    <t>0809J2P0002</t>
  </si>
  <si>
    <t>Desarrollo de 70 has, para uso comercial e indunstrial</t>
  </si>
  <si>
    <t xml:space="preserve">TOTAL DE OBRA (62601) </t>
  </si>
  <si>
    <t>Servicios relacionados con obra pública</t>
  </si>
  <si>
    <t>N/A</t>
  </si>
  <si>
    <t>%</t>
  </si>
  <si>
    <t>Mantenimiento y conservación de inmuebles para la prestación de servicios públicos</t>
  </si>
  <si>
    <t>Mantenimiento y conservación de inmuebles para la prestación de servicios administrativos</t>
  </si>
  <si>
    <t>PENDIENTE</t>
  </si>
  <si>
    <t>Mantenimiento de áreas verdes en la TUM y Parque Industrial</t>
  </si>
  <si>
    <t>Mantenimiento a instalaciones del sistema de distribución de agua potable</t>
  </si>
  <si>
    <t>Mantenimiento a muelles 2016</t>
  </si>
  <si>
    <t>Dragado de mantenimiento 2016 (propios)</t>
  </si>
  <si>
    <t>Actualización del proyecto de Rompeolas</t>
  </si>
  <si>
    <t>Control de calidad en obras</t>
  </si>
  <si>
    <t>Levantamientos topográficos</t>
  </si>
  <si>
    <t xml:space="preserve">     Bodega de API</t>
  </si>
  <si>
    <t xml:space="preserve">     Centro de Control de Tráfico Marítimo</t>
  </si>
  <si>
    <t xml:space="preserve">     Centro de Control de Emergencias</t>
  </si>
  <si>
    <t xml:space="preserve">     Terrenos Ganados al Mar</t>
  </si>
  <si>
    <t xml:space="preserve">     Ampliación de la zona comercial de la TUM</t>
  </si>
  <si>
    <t>Actualización y/o Adecuación del Proyecto de Muelles Petroleros</t>
  </si>
  <si>
    <t>Actualización y/o Adecuación del Proyecto del Centro de Negocios</t>
  </si>
  <si>
    <t xml:space="preserve">     Restructuración de los Muelles de la TAB</t>
  </si>
  <si>
    <t>Dragado de Mantenimiento</t>
  </si>
  <si>
    <t>1609J2P0001</t>
  </si>
  <si>
    <t>Dragado de Mantenimiento de Diversas Áreas del Puerto de Dos Bocas</t>
  </si>
  <si>
    <t>Construcción de Instalaciones del UNAPRO</t>
  </si>
  <si>
    <t>Programa Anual de Obra Pública y Servicios  2017</t>
  </si>
  <si>
    <t>Trabajos eléctricos complementarios en el parque industrial del puerto</t>
  </si>
  <si>
    <t>Mantenimiento de Bienes Inmuebles 35101</t>
  </si>
  <si>
    <t>Construcción de obras de pavimentación en el parque industrial del puerto</t>
  </si>
  <si>
    <t xml:space="preserve">Mantenimiento de planta de tratamiento de aguas residuales </t>
  </si>
  <si>
    <t>Mantenimiento a instalaciones eléctricas y de alumbrado</t>
  </si>
  <si>
    <t>Mantenimiento a cercado perimetral de la TUM</t>
  </si>
  <si>
    <t xml:space="preserve">Mantenimiento a oficinas administrativas </t>
  </si>
  <si>
    <t>Mantenimiento a casetas de accesos y operativas</t>
  </si>
  <si>
    <t>Mantenimiento a vialidades y patios de la TUM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</si>
</sst>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_ ;\-#,##0.00\ "/>
  </numFmts>
  <fonts count="10" x14ac:knownFonts="1">
    <font>
      <sz val="10"/>
      <name val="Arial"/>
    </font>
    <font>
      <sz val="10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12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sz val="9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5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1">
    <xf numFmtId="0" fontId="0" fillId="0" borderId="0" xfId="0"/>
    <xf numFmtId="0" fontId="3" fillId="0" borderId="0" xfId="0" applyFont="1"/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3" fillId="0" borderId="2" xfId="0" applyFont="1" applyBorder="1"/>
    <xf numFmtId="4" fontId="3" fillId="0" borderId="2" xfId="0" applyNumberFormat="1" applyFont="1" applyBorder="1"/>
    <xf numFmtId="14" fontId="3" fillId="0" borderId="2" xfId="0" applyNumberFormat="1" applyFont="1" applyBorder="1"/>
    <xf numFmtId="4" fontId="3" fillId="0" borderId="0" xfId="0" applyNumberFormat="1" applyFont="1"/>
    <xf numFmtId="0" fontId="5" fillId="3" borderId="1" xfId="0" applyFont="1" applyFill="1" applyBorder="1"/>
    <xf numFmtId="4" fontId="5" fillId="3" borderId="1" xfId="0" applyNumberFormat="1" applyFont="1" applyFill="1" applyBorder="1"/>
    <xf numFmtId="0" fontId="6" fillId="0" borderId="2" xfId="0" applyFont="1" applyBorder="1"/>
    <xf numFmtId="4" fontId="6" fillId="0" borderId="2" xfId="0" applyNumberFormat="1" applyFont="1" applyBorder="1"/>
    <xf numFmtId="14" fontId="6" fillId="0" borderId="2" xfId="0" applyNumberFormat="1" applyFont="1" applyBorder="1"/>
    <xf numFmtId="0" fontId="3" fillId="0" borderId="0" xfId="0" applyFont="1" applyFill="1"/>
    <xf numFmtId="0" fontId="3" fillId="0" borderId="0" xfId="0" applyFont="1" applyFill="1" applyBorder="1"/>
    <xf numFmtId="14" fontId="3" fillId="0" borderId="2" xfId="0" applyNumberFormat="1" applyFont="1" applyBorder="1" applyAlignment="1">
      <alignment horizontal="right"/>
    </xf>
    <xf numFmtId="0" fontId="4" fillId="2" borderId="1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3" fillId="0" borderId="3" xfId="0" applyFont="1" applyBorder="1"/>
    <xf numFmtId="164" fontId="3" fillId="0" borderId="0" xfId="1" applyNumberFormat="1" applyFont="1"/>
    <xf numFmtId="0" fontId="4" fillId="4" borderId="0" xfId="0" applyFont="1" applyFill="1"/>
    <xf numFmtId="4" fontId="3" fillId="4" borderId="0" xfId="0" applyNumberFormat="1" applyFont="1" applyFill="1"/>
    <xf numFmtId="0" fontId="3" fillId="4" borderId="0" xfId="0" applyFont="1" applyFill="1"/>
    <xf numFmtId="3" fontId="3" fillId="0" borderId="0" xfId="0" applyNumberFormat="1" applyFont="1"/>
    <xf numFmtId="164" fontId="3" fillId="0" borderId="2" xfId="1" applyNumberFormat="1" applyFont="1" applyBorder="1"/>
    <xf numFmtId="14" fontId="6" fillId="0" borderId="2" xfId="0" applyNumberFormat="1" applyFont="1" applyBorder="1" applyAlignment="1">
      <alignment horizontal="right"/>
    </xf>
    <xf numFmtId="4" fontId="7" fillId="0" borderId="0" xfId="0" applyNumberFormat="1" applyFont="1"/>
    <xf numFmtId="0" fontId="5" fillId="0" borderId="2" xfId="0" applyFont="1" applyBorder="1" applyAlignment="1">
      <alignment horizontal="left"/>
    </xf>
    <xf numFmtId="14" fontId="3" fillId="0" borderId="0" xfId="0" applyNumberFormat="1" applyFont="1"/>
    <xf numFmtId="0" fontId="0" fillId="0" borderId="2" xfId="0" applyBorder="1"/>
    <xf numFmtId="0" fontId="3" fillId="0" borderId="4" xfId="0" applyFont="1" applyBorder="1"/>
    <xf numFmtId="0" fontId="3" fillId="0" borderId="5" xfId="0" applyFont="1" applyBorder="1"/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3" fillId="0" borderId="2" xfId="0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5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3" fontId="4" fillId="0" borderId="0" xfId="0" applyNumberFormat="1" applyFont="1" applyBorder="1" applyAlignment="1">
      <alignment vertical="center"/>
    </xf>
    <xf numFmtId="0" fontId="4" fillId="0" borderId="2" xfId="0" applyFont="1" applyBorder="1"/>
    <xf numFmtId="4" fontId="3" fillId="0" borderId="2" xfId="0" applyNumberFormat="1" applyFont="1" applyBorder="1" applyAlignment="1">
      <alignment horizontal="center"/>
    </xf>
    <xf numFmtId="4" fontId="3" fillId="0" borderId="2" xfId="0" applyNumberFormat="1" applyFont="1" applyBorder="1" applyAlignment="1">
      <alignment vertical="center"/>
    </xf>
    <xf numFmtId="164" fontId="3" fillId="0" borderId="0" xfId="1" applyNumberFormat="1" applyFont="1" applyAlignment="1">
      <alignment vertical="center"/>
    </xf>
    <xf numFmtId="3" fontId="3" fillId="0" borderId="3" xfId="0" applyNumberFormat="1" applyFont="1" applyBorder="1"/>
    <xf numFmtId="4" fontId="4" fillId="0" borderId="2" xfId="0" applyNumberFormat="1" applyFont="1" applyBorder="1"/>
    <xf numFmtId="14" fontId="4" fillId="0" borderId="2" xfId="0" applyNumberFormat="1" applyFont="1" applyBorder="1"/>
    <xf numFmtId="4" fontId="4" fillId="0" borderId="0" xfId="0" applyNumberFormat="1" applyFont="1"/>
    <xf numFmtId="4" fontId="3" fillId="0" borderId="2" xfId="0" applyNumberFormat="1" applyFont="1" applyFill="1" applyBorder="1"/>
    <xf numFmtId="0" fontId="3" fillId="0" borderId="2" xfId="0" applyFont="1" applyBorder="1" applyAlignment="1">
      <alignment vertical="center"/>
    </xf>
    <xf numFmtId="4" fontId="3" fillId="0" borderId="2" xfId="0" applyNumberFormat="1" applyFont="1" applyFill="1" applyBorder="1" applyAlignment="1">
      <alignment vertical="center"/>
    </xf>
    <xf numFmtId="14" fontId="3" fillId="0" borderId="2" xfId="0" applyNumberFormat="1" applyFont="1" applyBorder="1" applyAlignment="1">
      <alignment vertical="center"/>
    </xf>
    <xf numFmtId="4" fontId="9" fillId="0" borderId="2" xfId="0" applyNumberFormat="1" applyFont="1" applyBorder="1" applyAlignment="1">
      <alignment vertical="center"/>
    </xf>
    <xf numFmtId="0" fontId="5" fillId="0" borderId="2" xfId="0" applyFont="1" applyFill="1" applyBorder="1"/>
    <xf numFmtId="0" fontId="3" fillId="0" borderId="2" xfId="0" applyFont="1" applyFill="1" applyBorder="1"/>
    <xf numFmtId="14" fontId="3" fillId="0" borderId="2" xfId="0" applyNumberFormat="1" applyFont="1" applyFill="1" applyBorder="1"/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486832</xdr:colOff>
      <xdr:row>1</xdr:row>
      <xdr:rowOff>52916</xdr:rowOff>
    </xdr:from>
    <xdr:to>
      <xdr:col>2</xdr:col>
      <xdr:colOff>63499</xdr:colOff>
      <xdr:row>6</xdr:row>
      <xdr:rowOff>105833</xdr:rowOff>
    </xdr:to>
    <xdr:pic>
      <xdr:nvPicPr>
        <xdr:cNvPr id="3" name="2 Imagen" descr="C:\Users\alberto1\AppData\Local\Microsoft\Windows\Temporary Internet Files\Content.Outlook\OP0ZJJGI\Logo API Dos Bocas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6832" y="201083"/>
          <a:ext cx="1100667" cy="899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730250</xdr:colOff>
      <xdr:row>1</xdr:row>
      <xdr:rowOff>84666</xdr:rowOff>
    </xdr:from>
    <xdr:to>
      <xdr:col>18</xdr:col>
      <xdr:colOff>581448</xdr:colOff>
      <xdr:row>5</xdr:row>
      <xdr:rowOff>119591</xdr:rowOff>
    </xdr:to>
    <xdr:pic>
      <xdr:nvPicPr>
        <xdr:cNvPr id="4" name="3 Imagen" descr="SCT_horizontal_ALTA-01-01"/>
        <xdr:cNvPicPr/>
      </xdr:nvPicPr>
      <xdr:blipFill>
        <a:blip xmlns:r="http://schemas.openxmlformats.org/officeDocument/2006/relationships" r:embed="rId2" cstate="print"/>
        <a:srcRect l="7083" t="27271" b="34196"/>
        <a:stretch>
          <a:fillRect/>
        </a:stretch>
      </xdr:blipFill>
      <xdr:spPr bwMode="auto">
        <a:xfrm>
          <a:off x="13324417" y="232833"/>
          <a:ext cx="228536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AF80"/>
  <sheetViews>
    <sheetView tabSelected="1" zoomScaleNormal="100" workbookViewId="0">
      <selection activeCell="H81" sqref="H81"/>
    </sheetView>
  </sheetViews>
  <sheetFormatPr baseColWidth="10" defaultRowHeight="12" x14ac:dyDescent="0.2"/>
  <cols>
    <col min="1" max="2" width="11.42578125" style="1"/>
    <col min="3" max="3" width="12.42578125" style="1" customWidth="1"/>
    <col min="4" max="4" width="59" style="1" customWidth="1"/>
    <col min="5" max="5" width="13.28515625" style="1" customWidth="1"/>
    <col min="6" max="7" width="12.140625" style="1" customWidth="1"/>
    <col min="8" max="8" width="9.7109375" style="1" customWidth="1"/>
    <col min="9" max="9" width="10.7109375" style="1" customWidth="1"/>
    <col min="10" max="10" width="11.5703125" style="1" customWidth="1"/>
    <col min="11" max="12" width="12.5703125" style="1" customWidth="1"/>
    <col min="13" max="13" width="12.28515625" style="1" customWidth="1"/>
    <col min="14" max="14" width="12" style="1" customWidth="1"/>
    <col min="15" max="15" width="11.7109375" style="1" customWidth="1"/>
    <col min="16" max="16" width="12.28515625" style="1" bestFit="1" customWidth="1"/>
    <col min="17" max="17" width="12" style="1" customWidth="1"/>
    <col min="18" max="18" width="12.140625" style="1" customWidth="1"/>
    <col min="19" max="19" width="12" style="1" customWidth="1"/>
    <col min="20" max="20" width="11.42578125" style="1" customWidth="1"/>
    <col min="21" max="16384" width="11.42578125" style="1"/>
  </cols>
  <sheetData>
    <row r="4" spans="1:20" ht="20.25" x14ac:dyDescent="0.3">
      <c r="A4" s="59" t="s">
        <v>0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</row>
    <row r="8" spans="1:20" ht="18" x14ac:dyDescent="0.25">
      <c r="A8" s="60" t="s">
        <v>58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</row>
    <row r="10" spans="1:20" ht="36" x14ac:dyDescent="0.2">
      <c r="A10" s="3" t="s">
        <v>27</v>
      </c>
      <c r="B10" s="17" t="s">
        <v>28</v>
      </c>
      <c r="C10" s="3" t="s">
        <v>29</v>
      </c>
      <c r="D10" s="2" t="s">
        <v>1</v>
      </c>
      <c r="E10" s="3" t="s">
        <v>2</v>
      </c>
      <c r="F10" s="3" t="s">
        <v>3</v>
      </c>
      <c r="G10" s="3" t="s">
        <v>4</v>
      </c>
      <c r="H10" s="3" t="s">
        <v>5</v>
      </c>
      <c r="I10" s="3" t="s">
        <v>6</v>
      </c>
      <c r="J10" s="3" t="s">
        <v>7</v>
      </c>
      <c r="K10" s="3" t="s">
        <v>8</v>
      </c>
      <c r="L10" s="3" t="s">
        <v>9</v>
      </c>
      <c r="M10" s="3" t="s">
        <v>10</v>
      </c>
      <c r="N10" s="3" t="s">
        <v>11</v>
      </c>
      <c r="O10" s="3" t="s">
        <v>12</v>
      </c>
      <c r="P10" s="3" t="s">
        <v>13</v>
      </c>
      <c r="Q10" s="3" t="s">
        <v>14</v>
      </c>
      <c r="R10" s="3" t="s">
        <v>15</v>
      </c>
      <c r="S10" s="3" t="s">
        <v>16</v>
      </c>
    </row>
    <row r="11" spans="1:20" x14ac:dyDescent="0.2">
      <c r="A11" s="31"/>
      <c r="B11" s="31"/>
      <c r="C11" s="5"/>
      <c r="D11" s="4"/>
      <c r="E11" s="5"/>
      <c r="F11" s="5"/>
      <c r="G11" s="5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</row>
    <row r="12" spans="1:20" x14ac:dyDescent="0.2">
      <c r="A12" s="5"/>
      <c r="B12" s="5"/>
      <c r="C12" s="5"/>
      <c r="D12" s="5"/>
      <c r="E12" s="44" t="s">
        <v>35</v>
      </c>
      <c r="F12" s="7"/>
      <c r="G12" s="7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</row>
    <row r="13" spans="1:20" x14ac:dyDescent="0.2">
      <c r="A13" s="33">
        <v>62601</v>
      </c>
      <c r="B13" s="33">
        <v>62601007</v>
      </c>
      <c r="C13" s="33" t="s">
        <v>30</v>
      </c>
      <c r="D13" s="4" t="s">
        <v>31</v>
      </c>
      <c r="E13" s="5" t="s">
        <v>17</v>
      </c>
      <c r="F13" s="5"/>
      <c r="G13" s="5"/>
      <c r="H13" s="6" t="s">
        <v>17</v>
      </c>
      <c r="I13" s="6" t="s">
        <v>17</v>
      </c>
      <c r="J13" s="6" t="s">
        <v>17</v>
      </c>
      <c r="K13" s="6" t="s">
        <v>17</v>
      </c>
      <c r="L13" s="6" t="s">
        <v>17</v>
      </c>
      <c r="M13" s="6" t="s">
        <v>17</v>
      </c>
      <c r="N13" s="6" t="s">
        <v>17</v>
      </c>
      <c r="O13" s="6" t="s">
        <v>17</v>
      </c>
      <c r="P13" s="6" t="s">
        <v>17</v>
      </c>
      <c r="Q13" s="6" t="s">
        <v>17</v>
      </c>
      <c r="R13" s="6" t="s">
        <v>17</v>
      </c>
      <c r="S13" s="6" t="s">
        <v>17</v>
      </c>
    </row>
    <row r="14" spans="1:20" x14ac:dyDescent="0.2">
      <c r="A14" s="5"/>
      <c r="B14" s="5"/>
      <c r="C14" s="5"/>
      <c r="D14" s="43"/>
      <c r="E14" s="48">
        <v>16602386</v>
      </c>
      <c r="F14" s="49"/>
      <c r="G14" s="49"/>
      <c r="H14" s="48">
        <v>0</v>
      </c>
      <c r="I14" s="48">
        <v>0</v>
      </c>
      <c r="J14" s="48">
        <v>2490358</v>
      </c>
      <c r="K14" s="50">
        <v>3320477</v>
      </c>
      <c r="L14" s="48">
        <v>4980716</v>
      </c>
      <c r="M14" s="48">
        <v>4150596</v>
      </c>
      <c r="N14" s="48">
        <v>1660239</v>
      </c>
      <c r="O14" s="48"/>
      <c r="P14" s="48"/>
      <c r="Q14" s="48"/>
      <c r="R14" s="48"/>
      <c r="S14" s="48"/>
      <c r="T14" s="8"/>
    </row>
    <row r="15" spans="1:20" x14ac:dyDescent="0.2">
      <c r="A15" s="5"/>
      <c r="B15" s="33">
        <v>62601007</v>
      </c>
      <c r="C15" s="5"/>
      <c r="D15" s="52" t="s">
        <v>59</v>
      </c>
      <c r="E15" s="45">
        <v>2602386</v>
      </c>
      <c r="F15" s="54">
        <v>42884</v>
      </c>
      <c r="G15" s="54">
        <v>42908</v>
      </c>
      <c r="H15" s="6"/>
      <c r="I15" s="6"/>
      <c r="J15" s="6"/>
      <c r="K15" s="51"/>
      <c r="L15" s="51"/>
      <c r="M15" s="51">
        <v>942147</v>
      </c>
      <c r="N15" s="51">
        <v>1660239</v>
      </c>
      <c r="O15" s="51"/>
      <c r="P15" s="5"/>
      <c r="R15" s="51"/>
      <c r="S15" s="51"/>
    </row>
    <row r="16" spans="1:20" x14ac:dyDescent="0.2">
      <c r="A16" s="5"/>
      <c r="B16" s="33"/>
      <c r="C16" s="5"/>
      <c r="D16" s="5" t="s">
        <v>57</v>
      </c>
      <c r="E16" s="6">
        <v>14000000</v>
      </c>
      <c r="F16" s="54">
        <v>42800</v>
      </c>
      <c r="G16" s="54">
        <v>42882</v>
      </c>
      <c r="H16" s="6"/>
      <c r="I16" s="6"/>
      <c r="J16" s="6">
        <v>2490358</v>
      </c>
      <c r="K16" s="6">
        <v>3320477</v>
      </c>
      <c r="L16" s="6">
        <v>4980716</v>
      </c>
      <c r="M16" s="53">
        <v>3208449</v>
      </c>
      <c r="N16" s="6"/>
      <c r="O16" s="6"/>
      <c r="P16" s="6"/>
      <c r="Q16" s="6"/>
      <c r="R16" s="6"/>
      <c r="S16" s="6"/>
    </row>
    <row r="17" spans="1:20" x14ac:dyDescent="0.2">
      <c r="A17" s="5"/>
      <c r="B17" s="33"/>
      <c r="C17" s="5"/>
      <c r="D17" s="5"/>
      <c r="E17" s="6"/>
      <c r="F17" s="7"/>
      <c r="G17" s="7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</row>
    <row r="18" spans="1:20" x14ac:dyDescent="0.2">
      <c r="A18" s="33">
        <v>62601</v>
      </c>
      <c r="B18" s="33">
        <v>62601007</v>
      </c>
      <c r="C18" s="33" t="s">
        <v>55</v>
      </c>
      <c r="D18" s="4" t="s">
        <v>54</v>
      </c>
      <c r="E18" s="48">
        <f>48488000/1.16</f>
        <v>41800000</v>
      </c>
      <c r="F18" s="7"/>
      <c r="G18" s="7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</row>
    <row r="19" spans="1:20" x14ac:dyDescent="0.2">
      <c r="A19" s="5"/>
      <c r="B19" s="33"/>
      <c r="C19" s="5"/>
      <c r="D19" s="5" t="s">
        <v>56</v>
      </c>
      <c r="E19" s="6">
        <f>48488000/1.16</f>
        <v>41800000</v>
      </c>
      <c r="F19" s="7">
        <v>42793</v>
      </c>
      <c r="G19" s="7">
        <v>42902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</row>
    <row r="20" spans="1:20" x14ac:dyDescent="0.2">
      <c r="A20" s="5"/>
      <c r="B20" s="33"/>
      <c r="C20" s="5"/>
      <c r="D20" s="5"/>
      <c r="E20" s="6"/>
      <c r="F20" s="7"/>
      <c r="G20" s="7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</row>
    <row r="21" spans="1:20" x14ac:dyDescent="0.2">
      <c r="A21" s="5"/>
      <c r="B21" s="33"/>
      <c r="C21" s="5"/>
      <c r="D21" s="52" t="s">
        <v>61</v>
      </c>
      <c r="E21" s="55">
        <v>73974058</v>
      </c>
      <c r="F21" s="7"/>
      <c r="G21" s="7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</row>
    <row r="22" spans="1:20" x14ac:dyDescent="0.2">
      <c r="A22" s="32"/>
      <c r="B22" s="32"/>
      <c r="C22" s="5"/>
      <c r="D22" s="5"/>
      <c r="E22" s="5"/>
      <c r="F22" s="5"/>
      <c r="G22" s="5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</row>
    <row r="23" spans="1:20" x14ac:dyDescent="0.2">
      <c r="A23" s="9"/>
      <c r="B23" s="9"/>
      <c r="C23" s="9"/>
      <c r="D23" s="9" t="s">
        <v>32</v>
      </c>
      <c r="E23" s="10">
        <f>E14</f>
        <v>16602386</v>
      </c>
      <c r="F23" s="10"/>
      <c r="G23" s="10"/>
      <c r="H23" s="10">
        <f>SUM(H14:H22)</f>
        <v>0</v>
      </c>
      <c r="I23" s="10">
        <f>SUM(I14:I22)</f>
        <v>0</v>
      </c>
      <c r="J23" s="10">
        <f>SUM(J14:J22)</f>
        <v>4980716</v>
      </c>
      <c r="K23" s="10">
        <f t="shared" ref="K23:S23" si="0">SUM(K15:K22)</f>
        <v>3320477</v>
      </c>
      <c r="L23" s="10">
        <f t="shared" si="0"/>
        <v>4980716</v>
      </c>
      <c r="M23" s="10">
        <f t="shared" si="0"/>
        <v>4150596</v>
      </c>
      <c r="N23" s="10">
        <f t="shared" si="0"/>
        <v>1660239</v>
      </c>
      <c r="O23" s="10">
        <f t="shared" si="0"/>
        <v>0</v>
      </c>
      <c r="P23" s="10">
        <f t="shared" si="0"/>
        <v>0</v>
      </c>
      <c r="Q23" s="10">
        <f t="shared" si="0"/>
        <v>0</v>
      </c>
      <c r="R23" s="10">
        <f t="shared" si="0"/>
        <v>0</v>
      </c>
      <c r="S23" s="10">
        <f t="shared" si="0"/>
        <v>0</v>
      </c>
      <c r="T23" s="8"/>
    </row>
    <row r="24" spans="1:20" hidden="1" x14ac:dyDescent="0.2"/>
    <row r="25" spans="1:20" ht="36" hidden="1" x14ac:dyDescent="0.2">
      <c r="A25" s="3" t="s">
        <v>27</v>
      </c>
      <c r="B25" s="17" t="s">
        <v>28</v>
      </c>
      <c r="C25" s="3" t="s">
        <v>29</v>
      </c>
      <c r="D25" s="2" t="s">
        <v>18</v>
      </c>
      <c r="E25" s="3" t="s">
        <v>2</v>
      </c>
      <c r="F25" s="3" t="s">
        <v>3</v>
      </c>
      <c r="G25" s="3" t="s">
        <v>4</v>
      </c>
      <c r="H25" s="3" t="s">
        <v>5</v>
      </c>
      <c r="I25" s="3" t="s">
        <v>6</v>
      </c>
      <c r="J25" s="3" t="s">
        <v>7</v>
      </c>
      <c r="K25" s="3" t="s">
        <v>8</v>
      </c>
      <c r="L25" s="3" t="s">
        <v>9</v>
      </c>
      <c r="M25" s="3" t="s">
        <v>10</v>
      </c>
      <c r="N25" s="3" t="s">
        <v>11</v>
      </c>
      <c r="O25" s="3" t="s">
        <v>12</v>
      </c>
      <c r="P25" s="3" t="s">
        <v>13</v>
      </c>
      <c r="Q25" s="3" t="s">
        <v>14</v>
      </c>
      <c r="R25" s="3" t="s">
        <v>15</v>
      </c>
      <c r="S25" s="3" t="s">
        <v>16</v>
      </c>
    </row>
    <row r="26" spans="1:20" hidden="1" x14ac:dyDescent="0.2">
      <c r="A26" s="31"/>
      <c r="B26" s="31"/>
      <c r="C26" s="5"/>
      <c r="D26" s="4"/>
      <c r="E26" s="11" t="s">
        <v>17</v>
      </c>
      <c r="F26" s="11"/>
      <c r="G26" s="11"/>
      <c r="H26" s="12" t="s">
        <v>17</v>
      </c>
      <c r="I26" s="12" t="s">
        <v>17</v>
      </c>
      <c r="J26" s="12" t="s">
        <v>17</v>
      </c>
      <c r="K26" s="12" t="s">
        <v>17</v>
      </c>
      <c r="L26" s="12" t="s">
        <v>17</v>
      </c>
      <c r="M26" s="12" t="s">
        <v>17</v>
      </c>
      <c r="N26" s="12" t="s">
        <v>17</v>
      </c>
      <c r="O26" s="12" t="s">
        <v>17</v>
      </c>
      <c r="P26" s="12" t="s">
        <v>17</v>
      </c>
      <c r="Q26" s="12" t="s">
        <v>17</v>
      </c>
      <c r="R26" s="12" t="s">
        <v>17</v>
      </c>
      <c r="S26" s="12" t="s">
        <v>17</v>
      </c>
    </row>
    <row r="27" spans="1:20" hidden="1" x14ac:dyDescent="0.2">
      <c r="A27" s="34">
        <v>62602</v>
      </c>
      <c r="B27" s="34">
        <v>62602002</v>
      </c>
      <c r="C27" s="34" t="s">
        <v>38</v>
      </c>
      <c r="D27" s="4" t="s">
        <v>41</v>
      </c>
      <c r="E27" s="12">
        <v>7200000</v>
      </c>
      <c r="F27" s="13"/>
      <c r="G27" s="13"/>
      <c r="H27" s="12"/>
      <c r="I27" s="12"/>
      <c r="J27" s="12"/>
      <c r="K27" s="12"/>
      <c r="L27" s="6"/>
      <c r="M27" s="8"/>
      <c r="N27" s="12"/>
      <c r="O27" s="12"/>
      <c r="P27" s="12"/>
      <c r="Q27" s="12"/>
      <c r="R27" s="12"/>
      <c r="S27" s="12"/>
    </row>
    <row r="28" spans="1:20" hidden="1" x14ac:dyDescent="0.2">
      <c r="A28" s="34">
        <v>62602</v>
      </c>
      <c r="B28" s="34">
        <v>62602002</v>
      </c>
      <c r="C28" s="34" t="s">
        <v>38</v>
      </c>
      <c r="D28" s="4" t="s">
        <v>42</v>
      </c>
      <c r="E28" s="12">
        <v>30000000</v>
      </c>
      <c r="F28" s="13"/>
      <c r="G28" s="13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</row>
    <row r="29" spans="1:20" hidden="1" x14ac:dyDescent="0.2">
      <c r="A29" s="34"/>
      <c r="B29" s="34"/>
      <c r="C29" s="34"/>
      <c r="D29" s="4"/>
      <c r="E29" s="12"/>
      <c r="F29" s="13"/>
      <c r="G29" s="13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</row>
    <row r="30" spans="1:20" hidden="1" x14ac:dyDescent="0.2">
      <c r="A30" s="32"/>
      <c r="B30" s="32"/>
      <c r="C30" s="5"/>
      <c r="D30" s="11"/>
      <c r="E30" s="11"/>
      <c r="F30" s="11"/>
      <c r="G30" s="11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</row>
    <row r="31" spans="1:20" hidden="1" x14ac:dyDescent="0.2">
      <c r="A31" s="9"/>
      <c r="B31" s="9"/>
      <c r="C31" s="9"/>
      <c r="D31" s="9" t="s">
        <v>19</v>
      </c>
      <c r="E31" s="10"/>
      <c r="F31" s="10"/>
      <c r="G31" s="10"/>
      <c r="H31" s="10">
        <f t="shared" ref="H31:S31" si="1">SUM(H27:H30)</f>
        <v>0</v>
      </c>
      <c r="I31" s="10">
        <f t="shared" si="1"/>
        <v>0</v>
      </c>
      <c r="J31" s="10">
        <f t="shared" si="1"/>
        <v>0</v>
      </c>
      <c r="K31" s="10">
        <f t="shared" si="1"/>
        <v>0</v>
      </c>
      <c r="L31" s="10">
        <f t="shared" si="1"/>
        <v>0</v>
      </c>
      <c r="M31" s="10">
        <f t="shared" si="1"/>
        <v>0</v>
      </c>
      <c r="N31" s="10">
        <f t="shared" si="1"/>
        <v>0</v>
      </c>
      <c r="O31" s="10">
        <f t="shared" si="1"/>
        <v>0</v>
      </c>
      <c r="P31" s="10">
        <f t="shared" si="1"/>
        <v>0</v>
      </c>
      <c r="Q31" s="10">
        <f t="shared" si="1"/>
        <v>0</v>
      </c>
      <c r="R31" s="10">
        <f t="shared" si="1"/>
        <v>0</v>
      </c>
      <c r="S31" s="10">
        <f t="shared" si="1"/>
        <v>0</v>
      </c>
    </row>
    <row r="32" spans="1:20" hidden="1" x14ac:dyDescent="0.2">
      <c r="A32" s="9"/>
      <c r="B32" s="9"/>
      <c r="C32" s="9"/>
      <c r="D32" s="9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</row>
    <row r="33" spans="1:32" hidden="1" x14ac:dyDescent="0.2">
      <c r="A33" s="9"/>
      <c r="B33" s="9"/>
      <c r="C33" s="9"/>
      <c r="D33" s="9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</row>
    <row r="34" spans="1:32" hidden="1" x14ac:dyDescent="0.2"/>
    <row r="35" spans="1:32" hidden="1" x14ac:dyDescent="0.2">
      <c r="T35" s="1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4"/>
    </row>
    <row r="36" spans="1:32" ht="24" hidden="1" x14ac:dyDescent="0.2">
      <c r="A36" s="2"/>
      <c r="B36" s="2"/>
      <c r="C36" s="2"/>
      <c r="D36" s="2" t="s">
        <v>24</v>
      </c>
      <c r="E36" s="3" t="s">
        <v>2</v>
      </c>
      <c r="F36" s="3" t="s">
        <v>3</v>
      </c>
      <c r="G36" s="3" t="s">
        <v>4</v>
      </c>
      <c r="H36" s="3" t="s">
        <v>5</v>
      </c>
      <c r="I36" s="3" t="s">
        <v>6</v>
      </c>
      <c r="J36" s="3" t="s">
        <v>7</v>
      </c>
      <c r="K36" s="3" t="s">
        <v>8</v>
      </c>
      <c r="L36" s="3" t="s">
        <v>9</v>
      </c>
      <c r="M36" s="3" t="s">
        <v>10</v>
      </c>
      <c r="N36" s="3" t="s">
        <v>11</v>
      </c>
      <c r="O36" s="3" t="s">
        <v>12</v>
      </c>
      <c r="P36" s="3" t="s">
        <v>13</v>
      </c>
      <c r="Q36" s="3" t="s">
        <v>14</v>
      </c>
      <c r="R36" s="3" t="s">
        <v>15</v>
      </c>
      <c r="S36" s="3" t="s">
        <v>16</v>
      </c>
    </row>
    <row r="37" spans="1:32" hidden="1" x14ac:dyDescent="0.2">
      <c r="A37" s="33">
        <v>62905</v>
      </c>
      <c r="B37" s="33">
        <v>62905023</v>
      </c>
      <c r="C37" s="33" t="s">
        <v>38</v>
      </c>
      <c r="D37" s="28" t="s">
        <v>33</v>
      </c>
      <c r="E37" s="6"/>
      <c r="F37" s="7"/>
      <c r="G37" s="1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</row>
    <row r="38" spans="1:32" hidden="1" x14ac:dyDescent="0.2">
      <c r="A38" s="5"/>
      <c r="B38" s="5"/>
      <c r="C38" s="5"/>
      <c r="D38" s="5" t="s">
        <v>25</v>
      </c>
      <c r="E38" s="6">
        <v>750000</v>
      </c>
      <c r="F38" s="7"/>
      <c r="G38" s="7"/>
      <c r="I38" s="6"/>
      <c r="J38" s="6"/>
      <c r="K38" s="6"/>
      <c r="L38" s="6"/>
      <c r="M38" s="6"/>
      <c r="N38" s="6"/>
      <c r="O38" s="6"/>
      <c r="P38" s="6"/>
      <c r="Q38" s="6"/>
      <c r="R38" s="6"/>
      <c r="S38" s="5"/>
    </row>
    <row r="39" spans="1:32" hidden="1" x14ac:dyDescent="0.2">
      <c r="A39" s="5"/>
      <c r="B39" s="5"/>
      <c r="C39" s="5"/>
      <c r="D39" s="5" t="s">
        <v>43</v>
      </c>
      <c r="E39" s="6">
        <v>2500000</v>
      </c>
      <c r="F39" s="7"/>
      <c r="G39" s="7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</row>
    <row r="40" spans="1:32" hidden="1" x14ac:dyDescent="0.2">
      <c r="A40" s="5"/>
      <c r="B40" s="5"/>
      <c r="C40" s="5"/>
      <c r="D40" s="5" t="s">
        <v>51</v>
      </c>
      <c r="E40" s="6">
        <v>2000000</v>
      </c>
      <c r="F40" s="7"/>
      <c r="G40" s="7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</row>
    <row r="41" spans="1:32" hidden="1" x14ac:dyDescent="0.2">
      <c r="A41" s="5"/>
      <c r="B41" s="5"/>
      <c r="C41" s="5"/>
      <c r="D41" s="5" t="s">
        <v>52</v>
      </c>
      <c r="E41" s="6">
        <v>1000000</v>
      </c>
      <c r="F41" s="7"/>
      <c r="G41" s="7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</row>
    <row r="42" spans="1:32" hidden="1" x14ac:dyDescent="0.2">
      <c r="A42" s="5"/>
      <c r="B42" s="5"/>
      <c r="C42" s="5"/>
      <c r="D42" s="5" t="s">
        <v>44</v>
      </c>
      <c r="E42" s="6">
        <v>500000</v>
      </c>
      <c r="F42" s="7"/>
      <c r="G42" s="7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</row>
    <row r="43" spans="1:32" hidden="1" x14ac:dyDescent="0.2">
      <c r="A43" s="5"/>
      <c r="B43" s="5"/>
      <c r="C43" s="5"/>
      <c r="D43" s="5" t="s">
        <v>45</v>
      </c>
      <c r="E43" s="6">
        <v>750000</v>
      </c>
      <c r="F43" s="7"/>
      <c r="G43" s="7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</row>
    <row r="44" spans="1:32" hidden="1" x14ac:dyDescent="0.2">
      <c r="A44" s="5"/>
      <c r="B44" s="5"/>
      <c r="C44" s="5"/>
      <c r="D44" s="5" t="s">
        <v>26</v>
      </c>
      <c r="E44" s="6"/>
      <c r="F44" s="7"/>
      <c r="G44" s="7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</row>
    <row r="45" spans="1:32" hidden="1" x14ac:dyDescent="0.2">
      <c r="A45" s="5"/>
      <c r="B45" s="5"/>
      <c r="C45" s="5"/>
      <c r="D45" s="5" t="s">
        <v>46</v>
      </c>
      <c r="E45" s="6"/>
      <c r="F45" s="7"/>
      <c r="G45" s="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</row>
    <row r="46" spans="1:32" hidden="1" x14ac:dyDescent="0.2">
      <c r="A46" s="5"/>
      <c r="B46" s="5"/>
      <c r="C46" s="5"/>
      <c r="D46" s="5" t="s">
        <v>47</v>
      </c>
      <c r="E46" s="6">
        <v>1200000</v>
      </c>
      <c r="F46" s="7"/>
      <c r="G46" s="7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</row>
    <row r="47" spans="1:32" hidden="1" x14ac:dyDescent="0.2">
      <c r="A47" s="5"/>
      <c r="B47" s="5"/>
      <c r="C47" s="5"/>
      <c r="D47" s="5" t="s">
        <v>48</v>
      </c>
      <c r="E47" s="6">
        <v>700000</v>
      </c>
      <c r="F47" s="7"/>
      <c r="G47" s="7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</row>
    <row r="48" spans="1:32" hidden="1" x14ac:dyDescent="0.2">
      <c r="A48" s="5"/>
      <c r="B48" s="5"/>
      <c r="C48" s="5"/>
      <c r="D48" s="5" t="s">
        <v>49</v>
      </c>
      <c r="E48" s="6">
        <v>7000000</v>
      </c>
      <c r="F48" s="7"/>
      <c r="G48" s="7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</row>
    <row r="49" spans="1:20" hidden="1" x14ac:dyDescent="0.2">
      <c r="A49" s="5"/>
      <c r="B49" s="5"/>
      <c r="C49" s="5"/>
      <c r="D49" s="5" t="s">
        <v>50</v>
      </c>
      <c r="E49" s="6">
        <v>500000</v>
      </c>
      <c r="F49" s="7"/>
      <c r="G49" s="7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</row>
    <row r="50" spans="1:20" hidden="1" x14ac:dyDescent="0.2">
      <c r="A50" s="5"/>
      <c r="B50" s="5"/>
      <c r="C50" s="5"/>
      <c r="D50" s="5" t="s">
        <v>53</v>
      </c>
      <c r="E50" s="6">
        <v>3100000</v>
      </c>
      <c r="F50" s="7"/>
      <c r="G50" s="7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</row>
    <row r="51" spans="1:20" hidden="1" x14ac:dyDescent="0.2">
      <c r="A51" s="32"/>
      <c r="B51" s="32"/>
      <c r="C51" s="5"/>
      <c r="D51" s="5" t="s">
        <v>17</v>
      </c>
      <c r="E51" s="6" t="s">
        <v>17</v>
      </c>
      <c r="F51" s="6"/>
      <c r="G51" s="6"/>
      <c r="H51" s="6" t="s">
        <v>17</v>
      </c>
      <c r="I51" s="6" t="s">
        <v>20</v>
      </c>
      <c r="J51" s="6" t="s">
        <v>17</v>
      </c>
      <c r="K51" s="6" t="s">
        <v>17</v>
      </c>
      <c r="L51" s="6" t="s">
        <v>17</v>
      </c>
      <c r="M51" s="6" t="s">
        <v>17</v>
      </c>
      <c r="N51" s="6" t="s">
        <v>17</v>
      </c>
      <c r="O51" s="6" t="s">
        <v>17</v>
      </c>
      <c r="P51" s="6" t="s">
        <v>17</v>
      </c>
      <c r="Q51" s="6" t="s">
        <v>17</v>
      </c>
      <c r="R51" s="6" t="s">
        <v>20</v>
      </c>
      <c r="S51" s="6" t="s">
        <v>17</v>
      </c>
    </row>
    <row r="52" spans="1:20" hidden="1" x14ac:dyDescent="0.2">
      <c r="A52" s="9"/>
      <c r="B52" s="9"/>
      <c r="C52" s="9"/>
      <c r="D52" s="9" t="s">
        <v>21</v>
      </c>
      <c r="E52" s="10"/>
      <c r="F52" s="10"/>
      <c r="G52" s="10"/>
      <c r="H52" s="10">
        <f t="shared" ref="H52:S52" si="2">SUM(H37:H51)</f>
        <v>0</v>
      </c>
      <c r="I52" s="10">
        <f t="shared" si="2"/>
        <v>0</v>
      </c>
      <c r="J52" s="10">
        <f t="shared" si="2"/>
        <v>0</v>
      </c>
      <c r="K52" s="10">
        <f t="shared" si="2"/>
        <v>0</v>
      </c>
      <c r="L52" s="10">
        <f t="shared" si="2"/>
        <v>0</v>
      </c>
      <c r="M52" s="10">
        <f t="shared" si="2"/>
        <v>0</v>
      </c>
      <c r="N52" s="10">
        <f t="shared" si="2"/>
        <v>0</v>
      </c>
      <c r="O52" s="10">
        <f t="shared" si="2"/>
        <v>0</v>
      </c>
      <c r="P52" s="10">
        <f t="shared" si="2"/>
        <v>0</v>
      </c>
      <c r="Q52" s="10">
        <f t="shared" si="2"/>
        <v>0</v>
      </c>
      <c r="R52" s="10">
        <f t="shared" si="2"/>
        <v>0</v>
      </c>
      <c r="S52" s="10">
        <f t="shared" si="2"/>
        <v>0</v>
      </c>
      <c r="T52" s="8"/>
    </row>
    <row r="53" spans="1:20" hidden="1" x14ac:dyDescent="0.2">
      <c r="A53" s="9"/>
      <c r="B53" s="9"/>
      <c r="C53" s="9"/>
      <c r="D53" s="9" t="s">
        <v>22</v>
      </c>
      <c r="E53" s="10">
        <f>E23+E31+E52</f>
        <v>16602386</v>
      </c>
      <c r="F53" s="10"/>
      <c r="G53" s="10"/>
      <c r="H53" s="10">
        <f t="shared" ref="H53:S53" si="3">H23+H31+H52</f>
        <v>0</v>
      </c>
      <c r="I53" s="10">
        <f t="shared" si="3"/>
        <v>0</v>
      </c>
      <c r="J53" s="10">
        <f t="shared" si="3"/>
        <v>4980716</v>
      </c>
      <c r="K53" s="10">
        <f t="shared" si="3"/>
        <v>3320477</v>
      </c>
      <c r="L53" s="10">
        <f t="shared" si="3"/>
        <v>4980716</v>
      </c>
      <c r="M53" s="10">
        <f t="shared" si="3"/>
        <v>4150596</v>
      </c>
      <c r="N53" s="10">
        <f t="shared" si="3"/>
        <v>1660239</v>
      </c>
      <c r="O53" s="10">
        <f t="shared" si="3"/>
        <v>0</v>
      </c>
      <c r="P53" s="10">
        <f t="shared" si="3"/>
        <v>0</v>
      </c>
      <c r="Q53" s="10">
        <f t="shared" si="3"/>
        <v>0</v>
      </c>
      <c r="R53" s="10">
        <f t="shared" si="3"/>
        <v>0</v>
      </c>
      <c r="S53" s="10">
        <f t="shared" si="3"/>
        <v>0</v>
      </c>
      <c r="T53" s="8"/>
    </row>
    <row r="54" spans="1:20" hidden="1" x14ac:dyDescent="0.2"/>
    <row r="57" spans="1:20" x14ac:dyDescent="0.2">
      <c r="A57" s="2"/>
      <c r="B57" s="2"/>
      <c r="C57" s="2"/>
      <c r="D57" s="2" t="s">
        <v>60</v>
      </c>
      <c r="E57" s="17" t="s">
        <v>2</v>
      </c>
      <c r="F57" s="3"/>
      <c r="G57" s="3"/>
      <c r="H57" s="17" t="s">
        <v>5</v>
      </c>
      <c r="I57" s="17" t="s">
        <v>6</v>
      </c>
      <c r="J57" s="17" t="s">
        <v>7</v>
      </c>
      <c r="K57" s="17" t="s">
        <v>8</v>
      </c>
      <c r="L57" s="17" t="s">
        <v>9</v>
      </c>
      <c r="M57" s="17" t="s">
        <v>10</v>
      </c>
      <c r="N57" s="17" t="s">
        <v>11</v>
      </c>
      <c r="O57" s="17" t="s">
        <v>12</v>
      </c>
      <c r="P57" s="17" t="s">
        <v>13</v>
      </c>
      <c r="Q57" s="17" t="s">
        <v>14</v>
      </c>
      <c r="R57" s="17" t="s">
        <v>15</v>
      </c>
      <c r="S57" s="17" t="s">
        <v>16</v>
      </c>
    </row>
    <row r="58" spans="1:20" ht="24" x14ac:dyDescent="0.2">
      <c r="A58" s="37">
        <v>35101</v>
      </c>
      <c r="B58" s="37">
        <v>35100001</v>
      </c>
      <c r="C58" s="37" t="s">
        <v>34</v>
      </c>
      <c r="D58" s="36" t="s">
        <v>37</v>
      </c>
      <c r="E58" s="38"/>
      <c r="F58" s="18"/>
      <c r="G58" s="18"/>
      <c r="H58" s="39"/>
      <c r="I58" s="40"/>
      <c r="J58" s="41"/>
      <c r="K58" s="41"/>
      <c r="L58" s="41"/>
      <c r="M58" s="42"/>
      <c r="N58" s="41"/>
      <c r="O58" s="41"/>
      <c r="P58" s="41"/>
      <c r="Q58" s="39"/>
      <c r="R58" s="41"/>
      <c r="S58" s="41"/>
    </row>
    <row r="59" spans="1:20" ht="12.75" x14ac:dyDescent="0.2">
      <c r="A59" s="5"/>
      <c r="B59" s="5"/>
      <c r="C59" s="5"/>
      <c r="D59" s="5" t="s">
        <v>65</v>
      </c>
      <c r="E59" s="6">
        <f>SUM(Q59:S59)</f>
        <v>200000</v>
      </c>
      <c r="F59" s="7"/>
      <c r="G59" s="16"/>
      <c r="H59" s="6"/>
      <c r="I59" s="30"/>
      <c r="J59" s="24"/>
      <c r="K59" s="6"/>
      <c r="L59" s="6"/>
      <c r="M59" s="6"/>
      <c r="N59" s="8"/>
      <c r="O59" s="6"/>
      <c r="P59" s="6"/>
      <c r="Q59" s="6">
        <v>35000</v>
      </c>
      <c r="R59" s="6">
        <v>25000</v>
      </c>
      <c r="S59" s="6">
        <v>140000</v>
      </c>
    </row>
    <row r="60" spans="1:20" ht="12.75" x14ac:dyDescent="0.2">
      <c r="A60" s="5"/>
      <c r="B60" s="5"/>
      <c r="C60" s="5"/>
      <c r="D60" s="35" t="s">
        <v>66</v>
      </c>
      <c r="E60" s="45">
        <f>SUM(L60:O60)</f>
        <v>300000</v>
      </c>
      <c r="F60" s="7"/>
      <c r="G60" s="7"/>
      <c r="H60" s="6"/>
      <c r="I60"/>
      <c r="J60" s="25"/>
      <c r="K60" s="25"/>
      <c r="L60" s="46">
        <v>40000</v>
      </c>
      <c r="M60" s="45">
        <v>50000</v>
      </c>
      <c r="N60" s="45">
        <v>100000</v>
      </c>
      <c r="O60" s="45">
        <v>110000</v>
      </c>
      <c r="P60" s="45"/>
      <c r="Q60" s="6"/>
      <c r="R60" s="6"/>
      <c r="S60" s="6"/>
    </row>
    <row r="61" spans="1:20" x14ac:dyDescent="0.2">
      <c r="A61" s="5"/>
      <c r="B61" s="5"/>
      <c r="C61" s="5"/>
      <c r="D61" s="1" t="s">
        <v>67</v>
      </c>
      <c r="E61" s="6">
        <f>SUM(H61:S61)</f>
        <v>1000000</v>
      </c>
      <c r="F61" s="7"/>
      <c r="G61" s="7"/>
      <c r="H61" s="6"/>
      <c r="I61" s="5"/>
      <c r="J61" s="47"/>
      <c r="K61" s="20"/>
      <c r="L61" s="6"/>
      <c r="M61" s="6"/>
      <c r="N61" s="6">
        <v>130000</v>
      </c>
      <c r="O61" s="6">
        <v>170000</v>
      </c>
      <c r="P61" s="6">
        <v>200000</v>
      </c>
      <c r="Q61" s="6">
        <v>200000</v>
      </c>
      <c r="R61" s="6">
        <v>300000</v>
      </c>
      <c r="S61" s="6"/>
    </row>
    <row r="62" spans="1:20" x14ac:dyDescent="0.2">
      <c r="A62" s="5"/>
      <c r="B62" s="5"/>
      <c r="C62" s="5"/>
      <c r="D62" s="1" t="s">
        <v>39</v>
      </c>
      <c r="E62" s="6">
        <f>SUM(H62:S62)</f>
        <v>1245000</v>
      </c>
      <c r="F62" s="7"/>
      <c r="G62" s="7"/>
      <c r="H62" s="6"/>
      <c r="I62" s="5"/>
      <c r="J62" s="47"/>
      <c r="K62" s="20">
        <v>100000</v>
      </c>
      <c r="L62" s="6">
        <v>60000</v>
      </c>
      <c r="M62" s="6">
        <v>50000</v>
      </c>
      <c r="N62" s="6">
        <v>170000</v>
      </c>
      <c r="O62" s="6">
        <v>120000</v>
      </c>
      <c r="P62" s="6">
        <v>200000</v>
      </c>
      <c r="Q62" s="6">
        <v>165000</v>
      </c>
      <c r="R62" s="6">
        <v>75000</v>
      </c>
      <c r="S62" s="6">
        <v>305000</v>
      </c>
    </row>
    <row r="63" spans="1:20" x14ac:dyDescent="0.2">
      <c r="A63" s="5"/>
      <c r="B63" s="5"/>
      <c r="C63" s="5"/>
      <c r="E63" s="6"/>
      <c r="F63" s="7"/>
      <c r="G63" s="7"/>
      <c r="H63" s="6"/>
      <c r="I63" s="5"/>
      <c r="J63" s="19"/>
      <c r="K63" s="20"/>
      <c r="L63" s="6"/>
      <c r="M63" s="6"/>
      <c r="N63" s="6"/>
      <c r="O63" s="6"/>
      <c r="P63" s="6"/>
      <c r="Q63" s="6"/>
      <c r="R63" s="6"/>
      <c r="S63" s="6"/>
    </row>
    <row r="64" spans="1:20" x14ac:dyDescent="0.2">
      <c r="A64" s="32"/>
      <c r="B64" s="32"/>
      <c r="C64" s="5"/>
      <c r="E64" s="6"/>
      <c r="F64" s="7"/>
      <c r="G64" s="2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</row>
    <row r="65" spans="1:20" x14ac:dyDescent="0.2">
      <c r="A65" s="9"/>
      <c r="B65" s="9"/>
      <c r="C65" s="9"/>
      <c r="D65" s="9"/>
      <c r="E65" s="10">
        <f>SUM(E59:E64)</f>
        <v>2745000</v>
      </c>
      <c r="F65" s="9"/>
      <c r="G65" s="9"/>
      <c r="H65" s="10">
        <f t="shared" ref="H65:S65" si="4">SUM(H58:H64)</f>
        <v>0</v>
      </c>
      <c r="I65" s="10">
        <f t="shared" si="4"/>
        <v>0</v>
      </c>
      <c r="J65" s="10">
        <f t="shared" si="4"/>
        <v>0</v>
      </c>
      <c r="K65" s="10">
        <f t="shared" si="4"/>
        <v>100000</v>
      </c>
      <c r="L65" s="10">
        <f t="shared" si="4"/>
        <v>100000</v>
      </c>
      <c r="M65" s="10">
        <f t="shared" si="4"/>
        <v>100000</v>
      </c>
      <c r="N65" s="10">
        <f t="shared" si="4"/>
        <v>400000</v>
      </c>
      <c r="O65" s="10">
        <f t="shared" si="4"/>
        <v>400000</v>
      </c>
      <c r="P65" s="10">
        <f t="shared" si="4"/>
        <v>400000</v>
      </c>
      <c r="Q65" s="10">
        <f t="shared" si="4"/>
        <v>400000</v>
      </c>
      <c r="R65" s="10">
        <f t="shared" si="4"/>
        <v>400000</v>
      </c>
      <c r="S65" s="10">
        <f t="shared" si="4"/>
        <v>445000</v>
      </c>
    </row>
    <row r="66" spans="1:20" ht="24" x14ac:dyDescent="0.2">
      <c r="A66" s="33">
        <v>35102</v>
      </c>
      <c r="B66" s="33">
        <v>35100003</v>
      </c>
      <c r="C66" s="33" t="s">
        <v>34</v>
      </c>
      <c r="D66" s="36" t="s">
        <v>36</v>
      </c>
      <c r="E66" s="6"/>
      <c r="F66" s="7"/>
      <c r="G66" s="7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</row>
    <row r="67" spans="1:20" x14ac:dyDescent="0.2">
      <c r="A67" s="4"/>
      <c r="B67" s="4"/>
      <c r="C67" s="4"/>
      <c r="D67" s="5" t="s">
        <v>62</v>
      </c>
      <c r="E67" s="6">
        <v>100000</v>
      </c>
      <c r="F67" s="7"/>
      <c r="G67" s="7"/>
      <c r="H67" s="6"/>
      <c r="I67" s="6"/>
      <c r="J67" s="6"/>
      <c r="K67" s="6"/>
      <c r="L67" s="6"/>
      <c r="M67" s="6"/>
      <c r="N67" s="6">
        <v>100000</v>
      </c>
      <c r="O67" s="6"/>
      <c r="P67" s="6"/>
      <c r="Q67" s="6"/>
      <c r="R67" s="6"/>
      <c r="S67" s="6"/>
    </row>
    <row r="68" spans="1:20" x14ac:dyDescent="0.2">
      <c r="A68" s="4"/>
      <c r="B68" s="4"/>
      <c r="C68" s="4"/>
      <c r="D68" s="1" t="s">
        <v>40</v>
      </c>
      <c r="E68" s="6">
        <f>SUM(H68:S68)</f>
        <v>200000</v>
      </c>
      <c r="F68" s="7"/>
      <c r="G68" s="7"/>
      <c r="H68" s="6"/>
      <c r="I68" s="6"/>
      <c r="J68" s="6"/>
      <c r="K68" s="6"/>
      <c r="L68" s="6"/>
      <c r="M68" s="6"/>
      <c r="N68" s="6"/>
      <c r="O68" s="6"/>
      <c r="P68" s="6"/>
      <c r="Q68" s="6">
        <v>50000</v>
      </c>
      <c r="R68" s="6">
        <v>150000</v>
      </c>
      <c r="S68" s="6"/>
    </row>
    <row r="69" spans="1:20" x14ac:dyDescent="0.2">
      <c r="A69" s="4"/>
      <c r="B69" s="4"/>
      <c r="C69" s="4"/>
      <c r="D69" s="5" t="s">
        <v>63</v>
      </c>
      <c r="E69" s="6">
        <f>SUM(H69:S69)</f>
        <v>1800000</v>
      </c>
      <c r="F69" s="7"/>
      <c r="G69" s="7"/>
      <c r="H69" s="6"/>
      <c r="I69" s="6"/>
      <c r="J69" s="6"/>
      <c r="K69" s="6">
        <v>130000</v>
      </c>
      <c r="L69" s="6">
        <v>135000</v>
      </c>
      <c r="M69" s="6">
        <v>135000</v>
      </c>
      <c r="N69" s="6">
        <v>300000</v>
      </c>
      <c r="O69" s="6">
        <v>400000</v>
      </c>
      <c r="P69" s="6">
        <v>400000</v>
      </c>
      <c r="Q69" s="6">
        <v>300000</v>
      </c>
      <c r="R69" s="6"/>
      <c r="S69" s="6"/>
    </row>
    <row r="70" spans="1:20" s="14" customFormat="1" x14ac:dyDescent="0.2">
      <c r="A70" s="56"/>
      <c r="B70" s="56"/>
      <c r="C70" s="56"/>
      <c r="D70" s="57" t="s">
        <v>64</v>
      </c>
      <c r="E70" s="51">
        <f>SUM(H70:S70)</f>
        <v>1600000</v>
      </c>
      <c r="F70" s="58"/>
      <c r="G70" s="58"/>
      <c r="H70" s="51"/>
      <c r="I70" s="51"/>
      <c r="J70" s="51"/>
      <c r="K70" s="51"/>
      <c r="L70" s="51"/>
      <c r="M70" s="51"/>
      <c r="N70" s="51">
        <v>150000</v>
      </c>
      <c r="O70" s="51">
        <v>150000</v>
      </c>
      <c r="P70" s="51">
        <v>150000</v>
      </c>
      <c r="Q70" s="51">
        <v>200000</v>
      </c>
      <c r="R70" s="51">
        <v>400000</v>
      </c>
      <c r="S70" s="51">
        <v>550000</v>
      </c>
    </row>
    <row r="71" spans="1:20" s="14" customFormat="1" x14ac:dyDescent="0.2">
      <c r="A71" s="56"/>
      <c r="B71" s="56"/>
      <c r="C71" s="56"/>
      <c r="D71" s="57"/>
      <c r="E71" s="51"/>
      <c r="F71" s="58"/>
      <c r="G71" s="58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</row>
    <row r="72" spans="1:20" x14ac:dyDescent="0.2">
      <c r="A72" s="5"/>
      <c r="B72" s="5"/>
      <c r="C72" s="5"/>
      <c r="D72" s="5"/>
      <c r="E72" s="6"/>
      <c r="F72" s="7"/>
      <c r="G72" s="7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</row>
    <row r="73" spans="1:20" x14ac:dyDescent="0.2">
      <c r="A73" s="9"/>
      <c r="B73" s="9"/>
      <c r="C73" s="9"/>
      <c r="D73" s="9"/>
      <c r="E73" s="10">
        <f>SUM(E67:E72)</f>
        <v>3700000</v>
      </c>
      <c r="F73" s="10"/>
      <c r="G73" s="10"/>
      <c r="H73" s="10">
        <f t="shared" ref="H73:S73" si="5">SUM(H68:H72)</f>
        <v>0</v>
      </c>
      <c r="I73" s="10">
        <f t="shared" si="5"/>
        <v>0</v>
      </c>
      <c r="J73" s="10">
        <f t="shared" si="5"/>
        <v>0</v>
      </c>
      <c r="K73" s="10">
        <f t="shared" si="5"/>
        <v>130000</v>
      </c>
      <c r="L73" s="10">
        <f t="shared" si="5"/>
        <v>135000</v>
      </c>
      <c r="M73" s="10">
        <f t="shared" si="5"/>
        <v>135000</v>
      </c>
      <c r="N73" s="10">
        <f t="shared" si="5"/>
        <v>450000</v>
      </c>
      <c r="O73" s="10">
        <f t="shared" si="5"/>
        <v>550000</v>
      </c>
      <c r="P73" s="10">
        <f t="shared" si="5"/>
        <v>550000</v>
      </c>
      <c r="Q73" s="10">
        <f t="shared" si="5"/>
        <v>550000</v>
      </c>
      <c r="R73" s="10">
        <f t="shared" si="5"/>
        <v>550000</v>
      </c>
      <c r="S73" s="10">
        <f t="shared" si="5"/>
        <v>550000</v>
      </c>
    </row>
    <row r="74" spans="1:20" x14ac:dyDescent="0.2">
      <c r="A74" s="9"/>
      <c r="B74" s="9"/>
      <c r="C74" s="9"/>
      <c r="D74" s="9"/>
      <c r="E74" s="10">
        <f>E65+E73</f>
        <v>6445000</v>
      </c>
      <c r="F74" s="10"/>
      <c r="G74" s="10"/>
      <c r="H74" s="10">
        <f t="shared" ref="H74:S74" si="6">H65+H73</f>
        <v>0</v>
      </c>
      <c r="I74" s="10">
        <f t="shared" si="6"/>
        <v>0</v>
      </c>
      <c r="J74" s="10">
        <f t="shared" si="6"/>
        <v>0</v>
      </c>
      <c r="K74" s="10">
        <f t="shared" si="6"/>
        <v>230000</v>
      </c>
      <c r="L74" s="10">
        <f t="shared" si="6"/>
        <v>235000</v>
      </c>
      <c r="M74" s="10">
        <f t="shared" si="6"/>
        <v>235000</v>
      </c>
      <c r="N74" s="10">
        <f t="shared" si="6"/>
        <v>850000</v>
      </c>
      <c r="O74" s="10">
        <f t="shared" si="6"/>
        <v>950000</v>
      </c>
      <c r="P74" s="10">
        <f t="shared" si="6"/>
        <v>950000</v>
      </c>
      <c r="Q74" s="10">
        <f t="shared" si="6"/>
        <v>950000</v>
      </c>
      <c r="R74" s="10">
        <f t="shared" si="6"/>
        <v>950000</v>
      </c>
      <c r="S74" s="10">
        <f t="shared" si="6"/>
        <v>995000</v>
      </c>
      <c r="T74" s="8"/>
    </row>
    <row r="76" spans="1:20" x14ac:dyDescent="0.2">
      <c r="A76" s="21"/>
      <c r="B76" s="21"/>
      <c r="C76" s="21"/>
      <c r="D76" s="21" t="s">
        <v>23</v>
      </c>
      <c r="E76" s="22">
        <f>E23+E74</f>
        <v>23047386</v>
      </c>
      <c r="F76" s="23"/>
      <c r="G76" s="23"/>
      <c r="H76" s="23">
        <v>0</v>
      </c>
      <c r="I76" s="22">
        <f t="shared" ref="I76:S76" si="7">I53+I74</f>
        <v>0</v>
      </c>
      <c r="J76" s="22">
        <f t="shared" ref="J76:Q76" si="8">J23+J74</f>
        <v>4980716</v>
      </c>
      <c r="K76" s="22">
        <f t="shared" si="8"/>
        <v>3550477</v>
      </c>
      <c r="L76" s="22">
        <f t="shared" si="8"/>
        <v>5215716</v>
      </c>
      <c r="M76" s="22">
        <f t="shared" si="8"/>
        <v>4385596</v>
      </c>
      <c r="N76" s="22">
        <f t="shared" si="8"/>
        <v>2510239</v>
      </c>
      <c r="O76" s="22">
        <f t="shared" si="8"/>
        <v>950000</v>
      </c>
      <c r="P76" s="22">
        <f t="shared" si="8"/>
        <v>950000</v>
      </c>
      <c r="Q76" s="22">
        <f t="shared" si="8"/>
        <v>950000</v>
      </c>
      <c r="R76" s="22">
        <f t="shared" si="7"/>
        <v>950000</v>
      </c>
      <c r="S76" s="22">
        <f t="shared" si="7"/>
        <v>995000</v>
      </c>
    </row>
    <row r="78" spans="1:20" x14ac:dyDescent="0.2">
      <c r="J78" s="27"/>
      <c r="M78" s="8"/>
      <c r="P78" s="8"/>
      <c r="S78" s="8"/>
    </row>
    <row r="80" spans="1:20" x14ac:dyDescent="0.2">
      <c r="S80" s="29"/>
    </row>
  </sheetData>
  <mergeCells count="2">
    <mergeCell ref="A4:S4"/>
    <mergeCell ref="A8:S8"/>
  </mergeCells>
  <pageMargins left="0.75" right="0.75" top="0.65" bottom="1" header="0" footer="0"/>
  <pageSetup paperSize="5" scale="49" orientation="landscape" r:id="rId1"/>
  <headerFooter alignWithMargins="0"/>
  <ignoredErrors>
    <ignoredError sqref="K23:S23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Programa de obra-2017 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 Sanchez Juarez</dc:creator>
  <cp:lastModifiedBy>ALBERTO SANCHEZ JUAREZ</cp:lastModifiedBy>
  <cp:lastPrinted>2015-01-30T20:18:43Z</cp:lastPrinted>
  <dcterms:created xsi:type="dcterms:W3CDTF">2011-09-22T16:18:17Z</dcterms:created>
  <dcterms:modified xsi:type="dcterms:W3CDTF">2017-01-27T01:47:34Z</dcterms:modified>
</cp:coreProperties>
</file>