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PUERTO\Desktop\Nueva carpet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2" i="1" l="1"/>
  <c r="L72" i="1"/>
  <c r="K72" i="1"/>
  <c r="J72" i="1"/>
  <c r="I72" i="1"/>
  <c r="H72" i="1"/>
  <c r="G72" i="1"/>
  <c r="F72" i="1"/>
  <c r="E72" i="1"/>
  <c r="D72" i="1"/>
  <c r="C72" i="1"/>
  <c r="B72" i="1"/>
  <c r="N72" i="1" s="1"/>
  <c r="N71" i="1"/>
  <c r="N70" i="1"/>
  <c r="J65" i="1"/>
  <c r="N64" i="1"/>
  <c r="N63" i="1"/>
  <c r="N62" i="1"/>
  <c r="N61" i="1"/>
  <c r="M60" i="1"/>
  <c r="M65" i="1" s="1"/>
  <c r="L60" i="1"/>
  <c r="L65" i="1" s="1"/>
  <c r="K60" i="1"/>
  <c r="K65" i="1" s="1"/>
  <c r="J60" i="1"/>
  <c r="I60" i="1"/>
  <c r="I65" i="1" s="1"/>
  <c r="H60" i="1"/>
  <c r="H65" i="1" s="1"/>
  <c r="G60" i="1"/>
  <c r="G65" i="1" s="1"/>
  <c r="F60" i="1"/>
  <c r="F65" i="1" s="1"/>
  <c r="E60" i="1"/>
  <c r="E65" i="1" s="1"/>
  <c r="D60" i="1"/>
  <c r="D65" i="1" s="1"/>
  <c r="C60" i="1"/>
  <c r="C65" i="1" s="1"/>
  <c r="B60" i="1"/>
  <c r="N60" i="1" s="1"/>
  <c r="N59" i="1"/>
  <c r="N58" i="1"/>
  <c r="N57" i="1"/>
  <c r="N56" i="1"/>
  <c r="N55" i="1"/>
  <c r="N54" i="1"/>
  <c r="N53" i="1"/>
  <c r="N52" i="1"/>
  <c r="K46" i="1"/>
  <c r="J46" i="1"/>
  <c r="F46" i="1"/>
  <c r="D46" i="1"/>
  <c r="N45" i="1"/>
  <c r="N44" i="1"/>
  <c r="N43" i="1"/>
  <c r="M42" i="1"/>
  <c r="M46" i="1" s="1"/>
  <c r="L42" i="1"/>
  <c r="L46" i="1" s="1"/>
  <c r="K42" i="1"/>
  <c r="J42" i="1"/>
  <c r="I42" i="1"/>
  <c r="I46" i="1" s="1"/>
  <c r="H42" i="1"/>
  <c r="H46" i="1" s="1"/>
  <c r="G42" i="1"/>
  <c r="G46" i="1" s="1"/>
  <c r="F42" i="1"/>
  <c r="E42" i="1"/>
  <c r="E46" i="1" s="1"/>
  <c r="D42" i="1"/>
  <c r="C42" i="1"/>
  <c r="C46" i="1" s="1"/>
  <c r="B42" i="1"/>
  <c r="B46" i="1" s="1"/>
  <c r="N41" i="1"/>
  <c r="N40" i="1"/>
  <c r="N39" i="1"/>
  <c r="N38" i="1"/>
  <c r="N37" i="1"/>
  <c r="N36" i="1"/>
  <c r="N35" i="1"/>
  <c r="N34" i="1"/>
  <c r="N33" i="1"/>
  <c r="N32" i="1"/>
  <c r="N31" i="1"/>
  <c r="M25" i="1"/>
  <c r="L25" i="1"/>
  <c r="N25" i="1" s="1"/>
  <c r="K25" i="1"/>
  <c r="J25" i="1"/>
  <c r="I25" i="1"/>
  <c r="H25" i="1"/>
  <c r="G25" i="1"/>
  <c r="F25" i="1"/>
  <c r="E25" i="1"/>
  <c r="D25" i="1"/>
  <c r="C25" i="1"/>
  <c r="B25" i="1"/>
  <c r="N24" i="1"/>
  <c r="M16" i="1"/>
  <c r="L16" i="1"/>
  <c r="K16" i="1"/>
  <c r="J16" i="1"/>
  <c r="I16" i="1"/>
  <c r="H16" i="1"/>
  <c r="G16" i="1"/>
  <c r="F16" i="1"/>
  <c r="N16" i="1" s="1"/>
  <c r="E16" i="1"/>
  <c r="D16" i="1"/>
  <c r="C16" i="1"/>
  <c r="B16" i="1"/>
  <c r="N15" i="1"/>
  <c r="N14" i="1"/>
  <c r="N13" i="1"/>
  <c r="D8" i="1"/>
  <c r="M7" i="1"/>
  <c r="L7" i="1"/>
  <c r="N7" i="1" s="1"/>
  <c r="N9" i="1" s="1"/>
  <c r="K7" i="1"/>
  <c r="J7" i="1"/>
  <c r="I7" i="1"/>
  <c r="H7" i="1"/>
  <c r="G7" i="1"/>
  <c r="F7" i="1"/>
  <c r="E7" i="1"/>
  <c r="D7" i="1"/>
  <c r="C7" i="1"/>
  <c r="B7" i="1"/>
  <c r="N6" i="1"/>
  <c r="N5" i="1"/>
  <c r="N4" i="1"/>
  <c r="N46" i="1" l="1"/>
  <c r="B65" i="1"/>
  <c r="N65" i="1" s="1"/>
  <c r="N42" i="1"/>
</calcChain>
</file>

<file path=xl/comments1.xml><?xml version="1.0" encoding="utf-8"?>
<comments xmlns="http://schemas.openxmlformats.org/spreadsheetml/2006/main">
  <authors>
    <author>GUADALUPE PEREZ JIMENEZ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Cabotaje de Entrada.
B/T "KUKULCAN", 
Origen: COATZACOALCOS.
Entrada: 43,576 tons.
Un arribo.</t>
        </r>
      </text>
    </comment>
  </commentList>
</comments>
</file>

<file path=xl/sharedStrings.xml><?xml version="1.0" encoding="utf-8"?>
<sst xmlns="http://schemas.openxmlformats.org/spreadsheetml/2006/main" count="142" uniqueCount="57">
  <si>
    <t>Movimiento mensual de carga de crudo en Monoboyas por calidad de producto 2024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</si>
  <si>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</si>
  <si>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</si>
  <si>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</si>
  <si>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</si>
  <si>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</si>
  <si>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</si>
  <si>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</si>
  <si>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</si>
  <si>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</si>
  <si>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</si>
  <si>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</si>
  <si>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</si>
  <si>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</si>
  <si>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</si>
  <si>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</si>
  <si>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</si>
  <si>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</si>
  <si>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</si>
  <si>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</si>
  <si>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2024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</si>
  <si>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</si>
  <si>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</si>
  <si>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</si>
  <si>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</si>
  <si>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</si>
  <si>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2024</t>
  </si>
  <si>
    <t xml:space="preserve"> Producto</t>
  </si>
  <si>
    <t xml:space="preserve">Fluídos petroleros </t>
  </si>
  <si>
    <t>Movimiento mensual de carga de Altura en la Terminal de Usos Multiples  2024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</si>
  <si>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</si>
  <si>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</si>
  <si>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</si>
  <si>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</si>
  <si>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</si>
  <si>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</si>
  <si>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Granel mineral semi mecanizado (grava)</t>
  </si>
  <si>
    <t>Carga Mineral (Barita)</t>
  </si>
  <si>
    <t>Carga Mineral (Cemento)</t>
  </si>
  <si>
    <t>Contenerizada (tons)</t>
  </si>
  <si>
    <t xml:space="preserve">Contenedores (TEUS) </t>
  </si>
  <si>
    <t>Fluidos</t>
  </si>
  <si>
    <t>Asfalto</t>
  </si>
  <si>
    <t>Combustible</t>
  </si>
  <si>
    <t>Lodo de perforacion</t>
  </si>
  <si>
    <t>Movimiento mensual de carga Cabotaje en Terminal de Usos Múltiples 2024</t>
  </si>
  <si>
    <t>Carga General Entrada</t>
  </si>
  <si>
    <t>Carga General Salida</t>
  </si>
  <si>
    <t>Contenerizada</t>
  </si>
  <si>
    <t>Cont. (TEUS) pzs.</t>
  </si>
  <si>
    <t>Nitrógeno</t>
  </si>
  <si>
    <t>Xileno</t>
  </si>
  <si>
    <t>Ácido Clorhídrico</t>
  </si>
  <si>
    <t>Salmuera/lodo emulsion</t>
  </si>
  <si>
    <t>Embarque y desembarque de pasajeros en la Terminal de Usos Múltiples 2024</t>
  </si>
  <si>
    <t>Pasajeros</t>
  </si>
  <si>
    <t>Pasajeros en cruceros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</si>
</sst>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sz val="9"/>
      <color indexed="54"/>
      <name val="Arial"/>
      <family val="2"/>
    </font>
    <font>
      <b/>
      <sz val="9"/>
      <color theme="0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  <font>
      <sz val="7"/>
      <color theme="1" tint="0.249977111117893"/>
      <name val="Montserrat"/>
    </font>
    <font>
      <sz val="9"/>
      <color theme="1" tint="0.249977111117893"/>
      <name val="Montserrat"/>
    </font>
    <font>
      <b/>
      <sz val="9"/>
      <name val="Montserrat"/>
    </font>
    <font>
      <sz val="7"/>
      <name val="Montserrat"/>
    </font>
    <font>
      <sz val="9"/>
      <color indexed="62"/>
      <name val="Arial"/>
      <family val="2"/>
    </font>
    <font>
      <b/>
      <sz val="9"/>
      <color theme="1" tint="0.249977111117893"/>
      <name val="Montserrat"/>
    </font>
    <font>
      <b/>
      <sz val="9"/>
      <color indexed="5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/>
    <xf numFmtId="0" fontId="4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4" xfId="1" applyFont="1" applyBorder="1"/>
    <xf numFmtId="4" fontId="6" fillId="0" borderId="5" xfId="1" applyNumberFormat="1" applyFont="1" applyFill="1" applyBorder="1"/>
    <xf numFmtId="4" fontId="7" fillId="3" borderId="6" xfId="1" applyNumberFormat="1" applyFont="1" applyFill="1" applyBorder="1"/>
    <xf numFmtId="0" fontId="5" fillId="0" borderId="7" xfId="1" applyFont="1" applyFill="1" applyBorder="1"/>
    <xf numFmtId="0" fontId="5" fillId="0" borderId="7" xfId="1" applyFont="1" applyBorder="1"/>
    <xf numFmtId="0" fontId="7" fillId="3" borderId="8" xfId="1" applyFont="1" applyFill="1" applyBorder="1"/>
    <xf numFmtId="4" fontId="7" fillId="3" borderId="9" xfId="1" applyNumberFormat="1" applyFont="1" applyFill="1" applyBorder="1"/>
    <xf numFmtId="0" fontId="8" fillId="0" borderId="0" xfId="1" applyFont="1"/>
    <xf numFmtId="4" fontId="9" fillId="0" borderId="0" xfId="1" applyNumberFormat="1" applyFont="1"/>
    <xf numFmtId="4" fontId="6" fillId="0" borderId="0" xfId="1" applyNumberFormat="1" applyFont="1"/>
    <xf numFmtId="4" fontId="3" fillId="0" borderId="0" xfId="0" applyNumberFormat="1" applyFont="1"/>
    <xf numFmtId="0" fontId="6" fillId="0" borderId="0" xfId="1" applyFont="1"/>
    <xf numFmtId="4" fontId="9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9" fillId="0" borderId="0" xfId="1" applyFont="1" applyFill="1"/>
    <xf numFmtId="0" fontId="4" fillId="2" borderId="10" xfId="1" applyFont="1" applyFill="1" applyBorder="1"/>
    <xf numFmtId="0" fontId="4" fillId="2" borderId="11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justify" vertical="top" wrapText="1"/>
    </xf>
    <xf numFmtId="3" fontId="6" fillId="0" borderId="5" xfId="1" applyNumberFormat="1" applyFont="1" applyFill="1" applyBorder="1"/>
    <xf numFmtId="4" fontId="10" fillId="3" borderId="12" xfId="1" applyNumberFormat="1" applyFont="1" applyFill="1" applyBorder="1"/>
    <xf numFmtId="0" fontId="5" fillId="0" borderId="7" xfId="1" applyFont="1" applyFill="1" applyBorder="1" applyAlignment="1">
      <alignment wrapText="1"/>
    </xf>
    <xf numFmtId="0" fontId="10" fillId="3" borderId="8" xfId="1" applyFont="1" applyFill="1" applyBorder="1"/>
    <xf numFmtId="0" fontId="11" fillId="0" borderId="0" xfId="1" applyFont="1"/>
    <xf numFmtId="3" fontId="12" fillId="0" borderId="0" xfId="0" applyNumberFormat="1" applyFont="1"/>
    <xf numFmtId="0" fontId="9" fillId="0" borderId="0" xfId="1" applyFont="1"/>
    <xf numFmtId="3" fontId="9" fillId="0" borderId="0" xfId="1" applyNumberFormat="1" applyFont="1"/>
    <xf numFmtId="0" fontId="13" fillId="0" borderId="0" xfId="1" applyFont="1"/>
    <xf numFmtId="0" fontId="4" fillId="2" borderId="13" xfId="1" applyFont="1" applyFill="1" applyBorder="1"/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left" vertical="center" wrapText="1"/>
    </xf>
    <xf numFmtId="4" fontId="5" fillId="0" borderId="5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/>
    <xf numFmtId="164" fontId="5" fillId="0" borderId="5" xfId="1" applyNumberFormat="1" applyFont="1" applyFill="1" applyBorder="1" applyAlignment="1">
      <alignment horizontal="right"/>
    </xf>
    <xf numFmtId="4" fontId="10" fillId="3" borderId="12" xfId="1" applyNumberFormat="1" applyFont="1" applyFill="1" applyBorder="1" applyAlignment="1">
      <alignment horizontal="right"/>
    </xf>
    <xf numFmtId="4" fontId="10" fillId="3" borderId="9" xfId="1" applyNumberFormat="1" applyFont="1" applyFill="1" applyBorder="1" applyAlignment="1">
      <alignment horizontal="right"/>
    </xf>
    <xf numFmtId="0" fontId="5" fillId="0" borderId="0" xfId="1" applyFont="1"/>
    <xf numFmtId="4" fontId="5" fillId="0" borderId="5" xfId="1" applyNumberFormat="1" applyFont="1" applyFill="1" applyBorder="1" applyAlignment="1">
      <alignment horizontal="right" wrapText="1"/>
    </xf>
    <xf numFmtId="4" fontId="10" fillId="3" borderId="5" xfId="1" applyNumberFormat="1" applyFont="1" applyFill="1" applyBorder="1" applyAlignment="1">
      <alignment horizontal="right"/>
    </xf>
    <xf numFmtId="0" fontId="5" fillId="0" borderId="7" xfId="1" applyFont="1" applyFill="1" applyBorder="1" applyAlignment="1">
      <alignment horizontal="left" vertical="center"/>
    </xf>
    <xf numFmtId="0" fontId="5" fillId="0" borderId="5" xfId="1" applyFont="1" applyFill="1" applyBorder="1"/>
    <xf numFmtId="4" fontId="5" fillId="0" borderId="16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wrapText="1"/>
    </xf>
    <xf numFmtId="0" fontId="5" fillId="0" borderId="4" xfId="1" applyFont="1" applyFill="1" applyBorder="1"/>
    <xf numFmtId="0" fontId="10" fillId="0" borderId="7" xfId="1" applyFont="1" applyFill="1" applyBorder="1"/>
    <xf numFmtId="4" fontId="10" fillId="0" borderId="5" xfId="1" applyNumberFormat="1" applyFont="1" applyFill="1" applyBorder="1" applyAlignment="1">
      <alignment horizontal="right"/>
    </xf>
    <xf numFmtId="0" fontId="5" fillId="0" borderId="17" xfId="1" applyFont="1" applyFill="1" applyBorder="1"/>
    <xf numFmtId="164" fontId="10" fillId="3" borderId="9" xfId="1" applyNumberFormat="1" applyFont="1" applyFill="1" applyBorder="1" applyAlignment="1">
      <alignment horizontal="right"/>
    </xf>
    <xf numFmtId="4" fontId="14" fillId="0" borderId="0" xfId="0" applyNumberFormat="1" applyFont="1"/>
    <xf numFmtId="0" fontId="10" fillId="0" borderId="0" xfId="1" applyFont="1"/>
    <xf numFmtId="4" fontId="5" fillId="0" borderId="16" xfId="1" applyNumberFormat="1" applyFont="1" applyFill="1" applyBorder="1" applyAlignment="1">
      <alignment horizontal="right" vertical="center"/>
    </xf>
    <xf numFmtId="0" fontId="5" fillId="0" borderId="18" xfId="1" applyFont="1" applyFill="1" applyBorder="1"/>
    <xf numFmtId="4" fontId="5" fillId="0" borderId="19" xfId="1" applyNumberFormat="1" applyFont="1" applyFill="1" applyBorder="1" applyAlignment="1">
      <alignment horizontal="right"/>
    </xf>
    <xf numFmtId="0" fontId="10" fillId="0" borderId="17" xfId="1" applyFont="1" applyFill="1" applyBorder="1"/>
    <xf numFmtId="4" fontId="10" fillId="0" borderId="16" xfId="1" applyNumberFormat="1" applyFont="1" applyFill="1" applyBorder="1" applyAlignment="1">
      <alignment horizontal="right"/>
    </xf>
    <xf numFmtId="4" fontId="5" fillId="0" borderId="20" xfId="1" applyNumberFormat="1" applyFont="1" applyFill="1" applyBorder="1" applyAlignment="1">
      <alignment horizontal="right"/>
    </xf>
    <xf numFmtId="4" fontId="5" fillId="0" borderId="21" xfId="1" applyNumberFormat="1" applyFont="1" applyFill="1" applyBorder="1" applyAlignment="1">
      <alignment horizontal="right"/>
    </xf>
    <xf numFmtId="3" fontId="10" fillId="3" borderId="9" xfId="1" applyNumberFormat="1" applyFont="1" applyFill="1" applyBorder="1" applyAlignment="1">
      <alignment horizontal="right"/>
    </xf>
    <xf numFmtId="4" fontId="10" fillId="3" borderId="22" xfId="1" applyNumberFormat="1" applyFont="1" applyFill="1" applyBorder="1" applyAlignment="1">
      <alignment horizontal="right"/>
    </xf>
    <xf numFmtId="4" fontId="10" fillId="3" borderId="5" xfId="1" applyNumberFormat="1" applyFont="1" applyFill="1" applyBorder="1" applyAlignment="1">
      <alignment horizontal="right" vertical="center"/>
    </xf>
    <xf numFmtId="4" fontId="5" fillId="0" borderId="0" xfId="1" applyNumberFormat="1" applyFont="1"/>
    <xf numFmtId="165" fontId="5" fillId="0" borderId="0" xfId="1" applyNumberFormat="1" applyFont="1"/>
    <xf numFmtId="3" fontId="5" fillId="0" borderId="5" xfId="1" applyNumberFormat="1" applyFont="1" applyFill="1" applyBorder="1" applyAlignment="1">
      <alignment horizontal="right"/>
    </xf>
    <xf numFmtId="3" fontId="5" fillId="4" borderId="5" xfId="1" applyNumberFormat="1" applyFont="1" applyFill="1" applyBorder="1" applyAlignment="1">
      <alignment horizontal="right"/>
    </xf>
    <xf numFmtId="3" fontId="10" fillId="3" borderId="5" xfId="1" applyNumberFormat="1" applyFont="1" applyFill="1" applyBorder="1" applyAlignment="1">
      <alignment horizontal="right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2539</xdr:colOff>
      <xdr:row>15</xdr:row>
      <xdr:rowOff>0</xdr:rowOff>
    </xdr:from>
    <xdr:to>
      <xdr:col>6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641339" y="3467100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</xdr:col>
      <xdr:colOff>33134</xdr:colOff>
      <xdr:row>15</xdr:row>
      <xdr:rowOff>16566</xdr:rowOff>
    </xdr:from>
    <xdr:to>
      <xdr:col>1</xdr:col>
      <xdr:colOff>213134</xdr:colOff>
      <xdr:row>16</xdr:row>
      <xdr:rowOff>14349</xdr:rowOff>
    </xdr:to>
    <xdr:sp macro="" textlink="">
      <xdr:nvSpPr>
        <xdr:cNvPr id="3" name="CuadroTexto 2"/>
        <xdr:cNvSpPr txBox="1"/>
      </xdr:nvSpPr>
      <xdr:spPr>
        <a:xfrm>
          <a:off x="1852409" y="3483666"/>
          <a:ext cx="180000" cy="178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1</xdr:col>
      <xdr:colOff>33132</xdr:colOff>
      <xdr:row>24</xdr:row>
      <xdr:rowOff>0</xdr:rowOff>
    </xdr:from>
    <xdr:to>
      <xdr:col>1</xdr:col>
      <xdr:colOff>213132</xdr:colOff>
      <xdr:row>24</xdr:row>
      <xdr:rowOff>180000</xdr:rowOff>
    </xdr:to>
    <xdr:sp macro="" textlink="">
      <xdr:nvSpPr>
        <xdr:cNvPr id="4" name="CuadroTexto 3"/>
        <xdr:cNvSpPr txBox="1"/>
      </xdr:nvSpPr>
      <xdr:spPr>
        <a:xfrm>
          <a:off x="1852407" y="484822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2</xdr:col>
      <xdr:colOff>57981</xdr:colOff>
      <xdr:row>15</xdr:row>
      <xdr:rowOff>0</xdr:rowOff>
    </xdr:from>
    <xdr:to>
      <xdr:col>2</xdr:col>
      <xdr:colOff>237981</xdr:colOff>
      <xdr:row>15</xdr:row>
      <xdr:rowOff>180000</xdr:rowOff>
    </xdr:to>
    <xdr:sp macro="" textlink="">
      <xdr:nvSpPr>
        <xdr:cNvPr id="5" name="CuadroTexto 4"/>
        <xdr:cNvSpPr txBox="1"/>
      </xdr:nvSpPr>
      <xdr:spPr>
        <a:xfrm>
          <a:off x="2639256" y="3467100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24849</xdr:colOff>
      <xdr:row>15</xdr:row>
      <xdr:rowOff>0</xdr:rowOff>
    </xdr:from>
    <xdr:to>
      <xdr:col>3</xdr:col>
      <xdr:colOff>204849</xdr:colOff>
      <xdr:row>15</xdr:row>
      <xdr:rowOff>180000</xdr:rowOff>
    </xdr:to>
    <xdr:sp macro="" textlink="">
      <xdr:nvSpPr>
        <xdr:cNvPr id="6" name="CuadroTexto 5"/>
        <xdr:cNvSpPr txBox="1"/>
      </xdr:nvSpPr>
      <xdr:spPr>
        <a:xfrm>
          <a:off x="3415749" y="3467100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sqref="A1:N72"/>
    </sheetView>
  </sheetViews>
  <sheetFormatPr baseColWidth="10" defaultRowHeight="15" x14ac:dyDescent="0.25"/>
  <sheetData>
    <row r="1" spans="1:14" ht="15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ht="15.75" thickBot="1" x14ac:dyDescent="0.3">
      <c r="A4" s="6" t="s">
        <v>15</v>
      </c>
      <c r="B4" s="7">
        <v>766027</v>
      </c>
      <c r="C4" s="7">
        <v>850231</v>
      </c>
      <c r="D4" s="7">
        <v>481177</v>
      </c>
      <c r="E4" s="7"/>
      <c r="F4" s="7"/>
      <c r="G4" s="7"/>
      <c r="H4" s="7"/>
      <c r="I4" s="7"/>
      <c r="J4" s="7"/>
      <c r="K4" s="7"/>
      <c r="L4" s="7"/>
      <c r="M4" s="7"/>
      <c r="N4" s="8">
        <f>SUM(B4:M4)</f>
        <v>2097435</v>
      </c>
    </row>
    <row r="5" spans="1:14" ht="15.75" thickBot="1" x14ac:dyDescent="0.3">
      <c r="A5" s="9" t="s">
        <v>16</v>
      </c>
      <c r="B5" s="7">
        <v>224296</v>
      </c>
      <c r="C5" s="7">
        <v>320759</v>
      </c>
      <c r="D5" s="7">
        <v>335282</v>
      </c>
      <c r="E5" s="7"/>
      <c r="F5" s="7"/>
      <c r="G5" s="7"/>
      <c r="H5" s="7"/>
      <c r="I5" s="7"/>
      <c r="J5" s="7"/>
      <c r="K5" s="7"/>
      <c r="L5" s="7"/>
      <c r="M5" s="7"/>
      <c r="N5" s="8">
        <f>SUM(B5:M5)</f>
        <v>880337</v>
      </c>
    </row>
    <row r="6" spans="1:14" x14ac:dyDescent="0.25">
      <c r="A6" s="10" t="s">
        <v>17</v>
      </c>
      <c r="B6" s="7">
        <v>158346</v>
      </c>
      <c r="C6" s="7">
        <v>235737</v>
      </c>
      <c r="D6" s="7">
        <v>220211</v>
      </c>
      <c r="E6" s="7"/>
      <c r="F6" s="7"/>
      <c r="G6" s="7"/>
      <c r="H6" s="7"/>
      <c r="I6" s="7"/>
      <c r="J6" s="7"/>
      <c r="K6" s="7"/>
      <c r="L6" s="7"/>
      <c r="M6" s="7"/>
      <c r="N6" s="8">
        <f>SUM(B6:M6)</f>
        <v>614294</v>
      </c>
    </row>
    <row r="7" spans="1:14" ht="15.75" thickBot="1" x14ac:dyDescent="0.3">
      <c r="A7" s="11" t="s">
        <v>14</v>
      </c>
      <c r="B7" s="12">
        <f t="shared" ref="B7:M7" si="0">SUM(B4:B6)</f>
        <v>1148669</v>
      </c>
      <c r="C7" s="12">
        <f t="shared" si="0"/>
        <v>1406727</v>
      </c>
      <c r="D7" s="12">
        <f t="shared" si="0"/>
        <v>1036670</v>
      </c>
      <c r="E7" s="12">
        <f t="shared" si="0"/>
        <v>0</v>
      </c>
      <c r="F7" s="12">
        <f>SUM(F4:F6)</f>
        <v>0</v>
      </c>
      <c r="G7" s="12">
        <f t="shared" si="0"/>
        <v>0</v>
      </c>
      <c r="H7" s="12">
        <f>SUM(H4:H6)</f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>SUM(B7:M7)</f>
        <v>3592066</v>
      </c>
    </row>
    <row r="8" spans="1:14" x14ac:dyDescent="0.25">
      <c r="A8" s="13" t="s">
        <v>18</v>
      </c>
      <c r="B8" s="14"/>
      <c r="C8" s="15"/>
      <c r="D8" s="16">
        <f t="shared" ref="D8" si="1">D7-D9</f>
        <v>993094</v>
      </c>
      <c r="E8" s="16"/>
      <c r="F8" s="16"/>
      <c r="G8" s="16"/>
      <c r="H8" s="16"/>
      <c r="I8" s="16"/>
      <c r="J8" s="16"/>
      <c r="K8" s="16"/>
      <c r="L8" s="15"/>
      <c r="M8" s="16"/>
      <c r="N8" s="17"/>
    </row>
    <row r="9" spans="1:14" x14ac:dyDescent="0.25">
      <c r="A9" s="13" t="s">
        <v>19</v>
      </c>
      <c r="B9" s="18"/>
      <c r="C9" s="19"/>
      <c r="D9" s="20">
        <v>43576</v>
      </c>
      <c r="E9" s="20"/>
      <c r="F9" s="20"/>
      <c r="G9" s="20"/>
      <c r="H9" s="20"/>
      <c r="I9" s="20"/>
      <c r="J9" s="20"/>
      <c r="K9" s="20"/>
      <c r="L9" s="19"/>
      <c r="M9" s="20"/>
      <c r="N9" s="15">
        <f>N7-D9</f>
        <v>3548490</v>
      </c>
    </row>
    <row r="10" spans="1:14" x14ac:dyDescent="0.25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 thickBo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3" t="s">
        <v>1</v>
      </c>
      <c r="B12" s="24" t="s">
        <v>2</v>
      </c>
      <c r="C12" s="24" t="s">
        <v>3</v>
      </c>
      <c r="D12" s="24" t="s">
        <v>4</v>
      </c>
      <c r="E12" s="24" t="s">
        <v>5</v>
      </c>
      <c r="F12" s="24" t="s">
        <v>6</v>
      </c>
      <c r="G12" s="24" t="s">
        <v>7</v>
      </c>
      <c r="H12" s="24" t="s">
        <v>8</v>
      </c>
      <c r="I12" s="24" t="s">
        <v>9</v>
      </c>
      <c r="J12" s="24" t="s">
        <v>10</v>
      </c>
      <c r="K12" s="24" t="s">
        <v>11</v>
      </c>
      <c r="L12" s="24" t="s">
        <v>12</v>
      </c>
      <c r="M12" s="24" t="s">
        <v>13</v>
      </c>
      <c r="N12" s="25" t="s">
        <v>14</v>
      </c>
    </row>
    <row r="13" spans="1:14" ht="94.5" x14ac:dyDescent="0.25">
      <c r="A13" s="26" t="s">
        <v>21</v>
      </c>
      <c r="B13" s="27">
        <v>165000</v>
      </c>
      <c r="C13" s="27">
        <v>165000</v>
      </c>
      <c r="D13" s="27">
        <v>165000</v>
      </c>
      <c r="E13" s="27"/>
      <c r="F13" s="27"/>
      <c r="G13" s="27"/>
      <c r="H13" s="27"/>
      <c r="I13" s="27"/>
      <c r="J13" s="27"/>
      <c r="K13" s="27"/>
      <c r="L13" s="27"/>
      <c r="M13" s="27"/>
      <c r="N13" s="28">
        <f>SUM(B13:M13)</f>
        <v>495000</v>
      </c>
    </row>
    <row r="14" spans="1:14" ht="94.5" x14ac:dyDescent="0.25">
      <c r="A14" s="26" t="s">
        <v>22</v>
      </c>
      <c r="B14" s="27">
        <v>20000</v>
      </c>
      <c r="C14" s="27">
        <v>20000</v>
      </c>
      <c r="D14" s="27">
        <v>20000</v>
      </c>
      <c r="E14" s="27"/>
      <c r="F14" s="27"/>
      <c r="G14" s="27"/>
      <c r="H14" s="27"/>
      <c r="I14" s="27"/>
      <c r="J14" s="27"/>
      <c r="K14" s="27"/>
      <c r="L14" s="27"/>
      <c r="M14" s="27"/>
      <c r="N14" s="28">
        <f>SUM(B14:M14)</f>
        <v>60000</v>
      </c>
    </row>
    <row r="15" spans="1:14" ht="81" x14ac:dyDescent="0.25">
      <c r="A15" s="29" t="s">
        <v>23</v>
      </c>
      <c r="B15" s="27">
        <v>1000</v>
      </c>
      <c r="C15" s="27">
        <v>1000</v>
      </c>
      <c r="D15" s="27">
        <v>1000</v>
      </c>
      <c r="E15" s="27"/>
      <c r="F15" s="27"/>
      <c r="G15" s="27"/>
      <c r="H15" s="27"/>
      <c r="I15" s="27"/>
      <c r="J15" s="27"/>
      <c r="K15" s="27"/>
      <c r="L15" s="27"/>
      <c r="M15" s="27"/>
      <c r="N15" s="28">
        <f>SUM(B15:M15)</f>
        <v>3000</v>
      </c>
    </row>
    <row r="16" spans="1:14" ht="15.75" thickBot="1" x14ac:dyDescent="0.3">
      <c r="A16" s="30" t="s">
        <v>14</v>
      </c>
      <c r="B16" s="12">
        <f t="shared" ref="B16:M16" si="2">SUM(B13:B15)</f>
        <v>186000</v>
      </c>
      <c r="C16" s="12">
        <f t="shared" si="2"/>
        <v>186000</v>
      </c>
      <c r="D16" s="12">
        <f>SUM(D13:D15)</f>
        <v>186000</v>
      </c>
      <c r="E16" s="12">
        <f t="shared" si="2"/>
        <v>0</v>
      </c>
      <c r="F16" s="12">
        <f t="shared" si="2"/>
        <v>0</v>
      </c>
      <c r="G16" s="12">
        <f>SUM(G13:G15)</f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28">
        <f>SUM(B16:M16)</f>
        <v>558000</v>
      </c>
    </row>
    <row r="17" spans="1:14" x14ac:dyDescent="0.25">
      <c r="A17" s="31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x14ac:dyDescent="0.25">
      <c r="A18" s="31" t="s">
        <v>24</v>
      </c>
      <c r="B18" s="33"/>
      <c r="C18" s="33"/>
      <c r="D18" s="33"/>
      <c r="E18" s="33"/>
      <c r="F18" s="33"/>
      <c r="G18" s="33"/>
      <c r="H18" s="33"/>
      <c r="I18" s="14"/>
      <c r="J18" s="14"/>
      <c r="K18" s="14"/>
      <c r="L18" s="34"/>
      <c r="M18" s="34"/>
      <c r="N18" s="33"/>
    </row>
    <row r="19" spans="1:14" x14ac:dyDescent="0.25">
      <c r="A19" s="31" t="s">
        <v>25</v>
      </c>
      <c r="B19" s="33"/>
      <c r="C19" s="33"/>
      <c r="D19" s="33"/>
      <c r="E19" s="33"/>
      <c r="F19" s="33"/>
      <c r="G19" s="33"/>
      <c r="H19" s="33"/>
      <c r="I19" s="14"/>
      <c r="J19" s="34"/>
      <c r="K19" s="33"/>
      <c r="L19" s="33"/>
      <c r="M19" s="33"/>
      <c r="N19" s="33"/>
    </row>
    <row r="20" spans="1:14" x14ac:dyDescent="0.25">
      <c r="A20" s="1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x14ac:dyDescent="0.25">
      <c r="A21" s="21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.75" thickBot="1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3"/>
    </row>
    <row r="23" spans="1:14" x14ac:dyDescent="0.25">
      <c r="A23" s="36" t="s">
        <v>27</v>
      </c>
      <c r="B23" s="37" t="s">
        <v>2</v>
      </c>
      <c r="C23" s="37" t="s">
        <v>3</v>
      </c>
      <c r="D23" s="37" t="s">
        <v>4</v>
      </c>
      <c r="E23" s="37" t="s">
        <v>5</v>
      </c>
      <c r="F23" s="37" t="s">
        <v>6</v>
      </c>
      <c r="G23" s="37" t="s">
        <v>7</v>
      </c>
      <c r="H23" s="37" t="s">
        <v>8</v>
      </c>
      <c r="I23" s="37" t="s">
        <v>9</v>
      </c>
      <c r="J23" s="37" t="s">
        <v>10</v>
      </c>
      <c r="K23" s="37" t="s">
        <v>11</v>
      </c>
      <c r="L23" s="37" t="s">
        <v>12</v>
      </c>
      <c r="M23" s="37" t="s">
        <v>13</v>
      </c>
      <c r="N23" s="38" t="s">
        <v>14</v>
      </c>
    </row>
    <row r="24" spans="1:14" ht="27" x14ac:dyDescent="0.25">
      <c r="A24" s="39" t="s">
        <v>28</v>
      </c>
      <c r="B24" s="40">
        <v>21119</v>
      </c>
      <c r="C24" s="41">
        <v>30703</v>
      </c>
      <c r="D24" s="42">
        <v>24686</v>
      </c>
      <c r="E24" s="40"/>
      <c r="F24" s="40"/>
      <c r="G24" s="40"/>
      <c r="H24" s="42"/>
      <c r="I24" s="42"/>
      <c r="J24" s="42"/>
      <c r="K24" s="42"/>
      <c r="L24" s="42"/>
      <c r="M24" s="40"/>
      <c r="N24" s="43">
        <f>SUM(B24:M24)</f>
        <v>76508</v>
      </c>
    </row>
    <row r="25" spans="1:14" ht="15.75" thickBot="1" x14ac:dyDescent="0.3">
      <c r="A25" s="30" t="s">
        <v>14</v>
      </c>
      <c r="B25" s="44">
        <f t="shared" ref="B25:M25" si="3">SUM(B24:B24)</f>
        <v>21119</v>
      </c>
      <c r="C25" s="44">
        <f t="shared" si="3"/>
        <v>30703</v>
      </c>
      <c r="D25" s="44">
        <f t="shared" si="3"/>
        <v>24686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44">
        <f t="shared" si="3"/>
        <v>0</v>
      </c>
      <c r="J25" s="44">
        <f t="shared" si="3"/>
        <v>0</v>
      </c>
      <c r="K25" s="44">
        <f t="shared" si="3"/>
        <v>0</v>
      </c>
      <c r="L25" s="44">
        <f t="shared" si="3"/>
        <v>0</v>
      </c>
      <c r="M25" s="44">
        <f t="shared" si="3"/>
        <v>0</v>
      </c>
      <c r="N25" s="43">
        <f>SUM(B25:M25)</f>
        <v>76508</v>
      </c>
    </row>
    <row r="26" spans="1:14" x14ac:dyDescent="0.25">
      <c r="A26" s="31" t="s">
        <v>19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31" t="s">
        <v>18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x14ac:dyDescent="0.25">
      <c r="A28" s="21" t="s">
        <v>29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.75" thickBot="1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x14ac:dyDescent="0.25">
      <c r="A30" s="36" t="s">
        <v>27</v>
      </c>
      <c r="B30" s="37" t="s">
        <v>2</v>
      </c>
      <c r="C30" s="37" t="s">
        <v>3</v>
      </c>
      <c r="D30" s="37" t="s">
        <v>4</v>
      </c>
      <c r="E30" s="37" t="s">
        <v>5</v>
      </c>
      <c r="F30" s="37" t="s">
        <v>6</v>
      </c>
      <c r="G30" s="37" t="s">
        <v>7</v>
      </c>
      <c r="H30" s="37" t="s">
        <v>8</v>
      </c>
      <c r="I30" s="37" t="s">
        <v>9</v>
      </c>
      <c r="J30" s="37" t="s">
        <v>10</v>
      </c>
      <c r="K30" s="37" t="s">
        <v>11</v>
      </c>
      <c r="L30" s="37" t="s">
        <v>12</v>
      </c>
      <c r="M30" s="37" t="s">
        <v>13</v>
      </c>
      <c r="N30" s="38" t="s">
        <v>14</v>
      </c>
    </row>
    <row r="31" spans="1:14" x14ac:dyDescent="0.25">
      <c r="A31" s="9" t="s">
        <v>30</v>
      </c>
      <c r="B31" s="46">
        <v>924</v>
      </c>
      <c r="C31" s="46">
        <v>157</v>
      </c>
      <c r="D31" s="46">
        <v>0</v>
      </c>
      <c r="E31" s="46"/>
      <c r="F31" s="46"/>
      <c r="G31" s="46"/>
      <c r="H31" s="46"/>
      <c r="I31" s="46"/>
      <c r="J31" s="46"/>
      <c r="K31" s="46"/>
      <c r="L31" s="46"/>
      <c r="M31" s="46"/>
      <c r="N31" s="47">
        <f>SUM(B31:M31)</f>
        <v>1081</v>
      </c>
    </row>
    <row r="32" spans="1:14" x14ac:dyDescent="0.25">
      <c r="A32" s="9" t="s">
        <v>31</v>
      </c>
      <c r="B32" s="46">
        <v>0</v>
      </c>
      <c r="C32" s="46">
        <v>0</v>
      </c>
      <c r="D32" s="46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7">
        <f>SUM(B32:M32)</f>
        <v>0</v>
      </c>
    </row>
    <row r="33" spans="1:14" x14ac:dyDescent="0.25">
      <c r="A33" s="9" t="s">
        <v>32</v>
      </c>
      <c r="B33" s="46">
        <v>0</v>
      </c>
      <c r="C33" s="46">
        <v>0</v>
      </c>
      <c r="D33" s="46"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47">
        <f t="shared" ref="N33:N46" si="4">SUM(B33:M33)</f>
        <v>0</v>
      </c>
    </row>
    <row r="34" spans="1:14" x14ac:dyDescent="0.25">
      <c r="A34" s="48" t="s">
        <v>33</v>
      </c>
      <c r="B34" s="40">
        <v>0</v>
      </c>
      <c r="C34" s="40">
        <v>0</v>
      </c>
      <c r="D34" s="40">
        <v>0</v>
      </c>
      <c r="E34" s="40"/>
      <c r="F34" s="40"/>
      <c r="G34" s="40"/>
      <c r="H34" s="46"/>
      <c r="I34" s="46"/>
      <c r="J34" s="46"/>
      <c r="K34" s="46"/>
      <c r="L34" s="40"/>
      <c r="M34" s="40"/>
      <c r="N34" s="47">
        <f t="shared" si="4"/>
        <v>0</v>
      </c>
    </row>
    <row r="35" spans="1:14" x14ac:dyDescent="0.25">
      <c r="A35" s="48" t="s">
        <v>34</v>
      </c>
      <c r="B35" s="40">
        <v>0</v>
      </c>
      <c r="C35" s="40">
        <v>28197</v>
      </c>
      <c r="D35" s="40">
        <v>0</v>
      </c>
      <c r="E35" s="40"/>
      <c r="F35" s="40"/>
      <c r="G35" s="40"/>
      <c r="H35" s="46"/>
      <c r="I35" s="46"/>
      <c r="J35" s="46"/>
      <c r="K35" s="46"/>
      <c r="L35" s="40"/>
      <c r="M35" s="40"/>
      <c r="N35" s="47">
        <f t="shared" si="4"/>
        <v>28197</v>
      </c>
    </row>
    <row r="36" spans="1:14" x14ac:dyDescent="0.25">
      <c r="A36" s="48" t="s">
        <v>35</v>
      </c>
      <c r="B36" s="40">
        <v>0</v>
      </c>
      <c r="C36" s="40">
        <v>0</v>
      </c>
      <c r="D36" s="40">
        <v>0</v>
      </c>
      <c r="E36" s="40"/>
      <c r="F36" s="40"/>
      <c r="G36" s="40"/>
      <c r="H36" s="46"/>
      <c r="I36" s="46"/>
      <c r="J36" s="46"/>
      <c r="K36" s="46"/>
      <c r="L36" s="46"/>
      <c r="M36" s="46"/>
      <c r="N36" s="47">
        <f t="shared" si="4"/>
        <v>0</v>
      </c>
    </row>
    <row r="37" spans="1:14" x14ac:dyDescent="0.25">
      <c r="A37" s="49" t="s">
        <v>36</v>
      </c>
      <c r="B37" s="50">
        <v>0</v>
      </c>
      <c r="C37" s="50">
        <v>0</v>
      </c>
      <c r="D37" s="50">
        <v>0</v>
      </c>
      <c r="E37" s="50"/>
      <c r="F37" s="50"/>
      <c r="G37" s="50"/>
      <c r="H37" s="46"/>
      <c r="I37" s="46"/>
      <c r="J37" s="46"/>
      <c r="K37" s="46"/>
      <c r="L37" s="46"/>
      <c r="M37" s="46"/>
      <c r="N37" s="47">
        <f t="shared" si="4"/>
        <v>0</v>
      </c>
    </row>
    <row r="38" spans="1:14" ht="40.5" x14ac:dyDescent="0.25">
      <c r="A38" s="51" t="s">
        <v>37</v>
      </c>
      <c r="B38" s="50">
        <v>0</v>
      </c>
      <c r="C38" s="50">
        <v>0</v>
      </c>
      <c r="D38" s="50">
        <v>12000</v>
      </c>
      <c r="E38" s="50"/>
      <c r="F38" s="50"/>
      <c r="G38" s="50"/>
      <c r="H38" s="46"/>
      <c r="I38" s="46"/>
      <c r="J38" s="46"/>
      <c r="K38" s="46"/>
      <c r="L38" s="46"/>
      <c r="M38" s="46"/>
      <c r="N38" s="47">
        <f t="shared" si="4"/>
        <v>12000</v>
      </c>
    </row>
    <row r="39" spans="1:14" ht="40.5" x14ac:dyDescent="0.25">
      <c r="A39" s="51" t="s">
        <v>38</v>
      </c>
      <c r="B39" s="50">
        <v>0</v>
      </c>
      <c r="C39" s="50">
        <v>0</v>
      </c>
      <c r="D39" s="50">
        <v>0</v>
      </c>
      <c r="E39" s="50"/>
      <c r="F39" s="50"/>
      <c r="G39" s="50"/>
      <c r="H39" s="46"/>
      <c r="I39" s="46"/>
      <c r="J39" s="46"/>
      <c r="K39" s="46"/>
      <c r="L39" s="46"/>
      <c r="M39" s="46"/>
      <c r="N39" s="47">
        <f t="shared" si="4"/>
        <v>0</v>
      </c>
    </row>
    <row r="40" spans="1:14" x14ac:dyDescent="0.25">
      <c r="A40" s="52" t="s">
        <v>39</v>
      </c>
      <c r="B40" s="50">
        <v>0</v>
      </c>
      <c r="C40" s="50">
        <v>0</v>
      </c>
      <c r="D40" s="50">
        <v>0</v>
      </c>
      <c r="E40" s="50"/>
      <c r="F40" s="50"/>
      <c r="G40" s="50"/>
      <c r="H40" s="46"/>
      <c r="I40" s="46"/>
      <c r="J40" s="46"/>
      <c r="K40" s="46"/>
      <c r="L40" s="46"/>
      <c r="M40" s="46"/>
      <c r="N40" s="47">
        <f t="shared" si="4"/>
        <v>0</v>
      </c>
    </row>
    <row r="41" spans="1:14" x14ac:dyDescent="0.25">
      <c r="A41" s="49" t="s">
        <v>40</v>
      </c>
      <c r="B41" s="46">
        <v>0</v>
      </c>
      <c r="C41" s="46">
        <v>0</v>
      </c>
      <c r="D41" s="46">
        <v>0</v>
      </c>
      <c r="E41" s="46"/>
      <c r="F41" s="46"/>
      <c r="G41" s="46"/>
      <c r="H41" s="46"/>
      <c r="I41" s="46"/>
      <c r="J41" s="46"/>
      <c r="K41" s="46"/>
      <c r="L41" s="46"/>
      <c r="M41" s="46"/>
      <c r="N41" s="47">
        <f t="shared" si="4"/>
        <v>0</v>
      </c>
    </row>
    <row r="42" spans="1:14" x14ac:dyDescent="0.25">
      <c r="A42" s="53" t="s">
        <v>41</v>
      </c>
      <c r="B42" s="54">
        <f>SUM(B43:B45)</f>
        <v>41650</v>
      </c>
      <c r="C42" s="54">
        <f t="shared" ref="C42:M42" si="5">SUM(C43:C45)</f>
        <v>32101</v>
      </c>
      <c r="D42" s="54">
        <f t="shared" si="5"/>
        <v>32570</v>
      </c>
      <c r="E42" s="54">
        <f t="shared" si="5"/>
        <v>0</v>
      </c>
      <c r="F42" s="54">
        <f t="shared" si="5"/>
        <v>0</v>
      </c>
      <c r="G42" s="54">
        <f t="shared" si="5"/>
        <v>0</v>
      </c>
      <c r="H42" s="54">
        <f t="shared" si="5"/>
        <v>0</v>
      </c>
      <c r="I42" s="54">
        <f t="shared" si="5"/>
        <v>0</v>
      </c>
      <c r="J42" s="54">
        <f t="shared" si="5"/>
        <v>0</v>
      </c>
      <c r="K42" s="54">
        <f t="shared" si="5"/>
        <v>0</v>
      </c>
      <c r="L42" s="54">
        <f t="shared" si="5"/>
        <v>0</v>
      </c>
      <c r="M42" s="54">
        <f t="shared" si="5"/>
        <v>0</v>
      </c>
      <c r="N42" s="47">
        <f t="shared" si="4"/>
        <v>106321</v>
      </c>
    </row>
    <row r="43" spans="1:14" x14ac:dyDescent="0.25">
      <c r="A43" s="55" t="s">
        <v>42</v>
      </c>
      <c r="B43" s="40">
        <v>0</v>
      </c>
      <c r="C43" s="40">
        <v>0</v>
      </c>
      <c r="D43" s="40">
        <v>0</v>
      </c>
      <c r="E43" s="40"/>
      <c r="F43" s="40"/>
      <c r="G43" s="40"/>
      <c r="H43" s="40"/>
      <c r="I43" s="40"/>
      <c r="J43" s="40"/>
      <c r="K43" s="40"/>
      <c r="L43" s="40"/>
      <c r="M43" s="40"/>
      <c r="N43" s="47">
        <f t="shared" si="4"/>
        <v>0</v>
      </c>
    </row>
    <row r="44" spans="1:14" x14ac:dyDescent="0.25">
      <c r="A44" s="55" t="s">
        <v>43</v>
      </c>
      <c r="B44" s="40">
        <v>41650</v>
      </c>
      <c r="C44" s="40">
        <v>32101</v>
      </c>
      <c r="D44" s="40">
        <v>32570</v>
      </c>
      <c r="E44" s="40"/>
      <c r="F44" s="40"/>
      <c r="G44" s="40"/>
      <c r="H44" s="40"/>
      <c r="I44" s="40"/>
      <c r="J44" s="40"/>
      <c r="K44" s="40"/>
      <c r="L44" s="40"/>
      <c r="M44" s="40"/>
      <c r="N44" s="47">
        <f t="shared" si="4"/>
        <v>106321</v>
      </c>
    </row>
    <row r="45" spans="1:14" x14ac:dyDescent="0.25">
      <c r="A45" s="55" t="s">
        <v>44</v>
      </c>
      <c r="B45" s="40">
        <v>0</v>
      </c>
      <c r="C45" s="40">
        <v>0</v>
      </c>
      <c r="D45" s="40">
        <v>0</v>
      </c>
      <c r="E45" s="40"/>
      <c r="F45" s="40"/>
      <c r="G45" s="40"/>
      <c r="H45" s="40"/>
      <c r="I45" s="40"/>
      <c r="J45" s="40"/>
      <c r="K45" s="40"/>
      <c r="L45" s="40"/>
      <c r="M45" s="40"/>
      <c r="N45" s="47">
        <f t="shared" si="4"/>
        <v>0</v>
      </c>
    </row>
    <row r="46" spans="1:14" ht="15.75" thickBot="1" x14ac:dyDescent="0.3">
      <c r="A46" s="30" t="s">
        <v>14</v>
      </c>
      <c r="B46" s="44">
        <f>B31+B32+B33+B34+B35+B36+B37+B38+B39+B40+B42</f>
        <v>42574</v>
      </c>
      <c r="C46" s="44">
        <f t="shared" ref="C46:I46" si="6">C31+C32+C33+C34+C35+C36+C37+C38+C39+C40+C42</f>
        <v>60455</v>
      </c>
      <c r="D46" s="56">
        <f>D31+D32+D33+D34+D35+D36+D37+D38+D39+D40+D42</f>
        <v>44570</v>
      </c>
      <c r="E46" s="44">
        <f t="shared" si="6"/>
        <v>0</v>
      </c>
      <c r="F46" s="44">
        <f>F31+F32+F33+F34+F35+F36+F37+F38+F39+F40+F42</f>
        <v>0</v>
      </c>
      <c r="G46" s="44">
        <f t="shared" si="6"/>
        <v>0</v>
      </c>
      <c r="H46" s="44">
        <f t="shared" si="6"/>
        <v>0</v>
      </c>
      <c r="I46" s="44">
        <f t="shared" si="6"/>
        <v>0</v>
      </c>
      <c r="J46" s="44">
        <f>J31+J32+J33+J34+J35+J36+J37+J38+J39+J40+J42</f>
        <v>0</v>
      </c>
      <c r="K46" s="44">
        <f t="shared" ref="K46:M46" si="7">K31+K32+K33+K34+K35+K36+K37+K38+K39+K40+K42</f>
        <v>0</v>
      </c>
      <c r="L46" s="44">
        <f t="shared" si="7"/>
        <v>0</v>
      </c>
      <c r="M46" s="44">
        <f t="shared" si="7"/>
        <v>0</v>
      </c>
      <c r="N46" s="47">
        <f t="shared" si="4"/>
        <v>147599</v>
      </c>
    </row>
    <row r="47" spans="1:14" x14ac:dyDescent="0.25">
      <c r="A47" s="31" t="s">
        <v>19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45"/>
    </row>
    <row r="48" spans="1:14" x14ac:dyDescent="0.25">
      <c r="A48" s="31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5"/>
    </row>
    <row r="49" spans="1:14" x14ac:dyDescent="0.25">
      <c r="A49" s="21" t="s">
        <v>45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5.75" thickBot="1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3"/>
    </row>
    <row r="51" spans="1:14" x14ac:dyDescent="0.25">
      <c r="A51" s="36" t="s">
        <v>27</v>
      </c>
      <c r="B51" s="37" t="s">
        <v>2</v>
      </c>
      <c r="C51" s="37" t="s">
        <v>3</v>
      </c>
      <c r="D51" s="37" t="s">
        <v>4</v>
      </c>
      <c r="E51" s="37" t="s">
        <v>5</v>
      </c>
      <c r="F51" s="37" t="s">
        <v>6</v>
      </c>
      <c r="G51" s="37" t="s">
        <v>7</v>
      </c>
      <c r="H51" s="37" t="s">
        <v>8</v>
      </c>
      <c r="I51" s="37" t="s">
        <v>9</v>
      </c>
      <c r="J51" s="37" t="s">
        <v>10</v>
      </c>
      <c r="K51" s="37" t="s">
        <v>11</v>
      </c>
      <c r="L51" s="37" t="s">
        <v>12</v>
      </c>
      <c r="M51" s="37" t="s">
        <v>13</v>
      </c>
      <c r="N51" s="38" t="s">
        <v>14</v>
      </c>
    </row>
    <row r="52" spans="1:14" x14ac:dyDescent="0.25">
      <c r="A52" s="49" t="s">
        <v>46</v>
      </c>
      <c r="B52" s="40">
        <v>4343</v>
      </c>
      <c r="C52" s="40">
        <v>43</v>
      </c>
      <c r="D52" s="40">
        <v>21</v>
      </c>
      <c r="E52" s="40"/>
      <c r="F52" s="40"/>
      <c r="G52" s="40"/>
      <c r="H52" s="40"/>
      <c r="I52" s="40"/>
      <c r="J52" s="40"/>
      <c r="K52" s="40"/>
      <c r="L52" s="40"/>
      <c r="M52" s="40"/>
      <c r="N52" s="47">
        <f t="shared" ref="N52:N65" si="8">SUM(B52:M52)</f>
        <v>4407</v>
      </c>
    </row>
    <row r="53" spans="1:14" x14ac:dyDescent="0.25">
      <c r="A53" s="49" t="s">
        <v>47</v>
      </c>
      <c r="B53" s="40">
        <v>0</v>
      </c>
      <c r="C53" s="40">
        <v>4148</v>
      </c>
      <c r="D53" s="40">
        <v>6061</v>
      </c>
      <c r="E53" s="40"/>
      <c r="F53" s="40"/>
      <c r="G53" s="40"/>
      <c r="H53" s="40"/>
      <c r="I53" s="40"/>
      <c r="J53" s="40"/>
      <c r="K53" s="40"/>
      <c r="L53" s="40"/>
      <c r="M53" s="40"/>
      <c r="N53" s="47">
        <f t="shared" si="8"/>
        <v>10209</v>
      </c>
    </row>
    <row r="54" spans="1:14" x14ac:dyDescent="0.25">
      <c r="A54" s="48" t="s">
        <v>34</v>
      </c>
      <c r="B54" s="50">
        <v>0</v>
      </c>
      <c r="C54" s="50">
        <v>0</v>
      </c>
      <c r="D54" s="50">
        <v>0</v>
      </c>
      <c r="E54" s="50"/>
      <c r="F54" s="50"/>
      <c r="G54" s="40"/>
      <c r="H54" s="40"/>
      <c r="I54" s="50"/>
      <c r="J54" s="50"/>
      <c r="K54" s="50"/>
      <c r="L54" s="50"/>
      <c r="M54" s="50"/>
      <c r="N54" s="47">
        <f>SUM(B54:M54)</f>
        <v>0</v>
      </c>
    </row>
    <row r="55" spans="1:14" x14ac:dyDescent="0.25">
      <c r="A55" s="49" t="s">
        <v>36</v>
      </c>
      <c r="B55" s="50">
        <v>0</v>
      </c>
      <c r="C55" s="50">
        <v>0</v>
      </c>
      <c r="D55" s="50">
        <v>0</v>
      </c>
      <c r="E55" s="50"/>
      <c r="F55" s="50"/>
      <c r="G55" s="40"/>
      <c r="H55" s="40"/>
      <c r="I55" s="50"/>
      <c r="J55" s="50"/>
      <c r="K55" s="50"/>
      <c r="L55" s="50"/>
      <c r="M55" s="50"/>
      <c r="N55" s="47">
        <f t="shared" si="8"/>
        <v>0</v>
      </c>
    </row>
    <row r="56" spans="1:14" ht="40.5" x14ac:dyDescent="0.25">
      <c r="A56" s="51" t="s">
        <v>37</v>
      </c>
      <c r="B56" s="59">
        <v>545</v>
      </c>
      <c r="C56" s="59">
        <v>1434</v>
      </c>
      <c r="D56" s="59">
        <v>1089</v>
      </c>
      <c r="E56" s="59"/>
      <c r="F56" s="59"/>
      <c r="G56" s="59"/>
      <c r="H56" s="50"/>
      <c r="I56" s="50"/>
      <c r="J56" s="50"/>
      <c r="K56" s="50"/>
      <c r="L56" s="50"/>
      <c r="M56" s="50"/>
      <c r="N56" s="47">
        <f t="shared" ref="N56" si="9">SUM(B56:M56)</f>
        <v>3068</v>
      </c>
    </row>
    <row r="57" spans="1:14" ht="40.5" x14ac:dyDescent="0.25">
      <c r="A57" s="51" t="s">
        <v>38</v>
      </c>
      <c r="B57" s="59">
        <v>365</v>
      </c>
      <c r="C57" s="59">
        <v>60</v>
      </c>
      <c r="D57" s="59">
        <v>1010</v>
      </c>
      <c r="E57" s="59"/>
      <c r="F57" s="59"/>
      <c r="G57" s="59"/>
      <c r="H57" s="50"/>
      <c r="I57" s="50"/>
      <c r="J57" s="50"/>
      <c r="K57" s="50"/>
      <c r="L57" s="50"/>
      <c r="M57" s="50"/>
      <c r="N57" s="47">
        <f t="shared" si="8"/>
        <v>1435</v>
      </c>
    </row>
    <row r="58" spans="1:14" x14ac:dyDescent="0.25">
      <c r="A58" s="52" t="s">
        <v>48</v>
      </c>
      <c r="B58" s="40">
        <v>0</v>
      </c>
      <c r="C58" s="40">
        <v>0</v>
      </c>
      <c r="D58" s="40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7">
        <f t="shared" si="8"/>
        <v>0</v>
      </c>
    </row>
    <row r="59" spans="1:14" x14ac:dyDescent="0.25">
      <c r="A59" s="60" t="s">
        <v>49</v>
      </c>
      <c r="B59" s="50">
        <v>0</v>
      </c>
      <c r="C59" s="50">
        <v>0</v>
      </c>
      <c r="D59" s="50">
        <v>0</v>
      </c>
      <c r="E59" s="50"/>
      <c r="F59" s="61"/>
      <c r="G59" s="61"/>
      <c r="H59" s="61"/>
      <c r="I59" s="61"/>
      <c r="J59" s="61"/>
      <c r="K59" s="61"/>
      <c r="L59" s="61"/>
      <c r="M59" s="61"/>
      <c r="N59" s="47">
        <f t="shared" si="8"/>
        <v>0</v>
      </c>
    </row>
    <row r="60" spans="1:14" x14ac:dyDescent="0.25">
      <c r="A60" s="62" t="s">
        <v>41</v>
      </c>
      <c r="B60" s="63">
        <f>SUM(B61:B64)</f>
        <v>13766</v>
      </c>
      <c r="C60" s="63">
        <f t="shared" ref="C60:M60" si="10">SUM(C61:C64)</f>
        <v>11752</v>
      </c>
      <c r="D60" s="63">
        <f t="shared" si="10"/>
        <v>17363</v>
      </c>
      <c r="E60" s="63">
        <f t="shared" si="10"/>
        <v>0</v>
      </c>
      <c r="F60" s="63">
        <f t="shared" si="10"/>
        <v>0</v>
      </c>
      <c r="G60" s="63">
        <f t="shared" si="10"/>
        <v>0</v>
      </c>
      <c r="H60" s="63">
        <f t="shared" si="10"/>
        <v>0</v>
      </c>
      <c r="I60" s="63">
        <f t="shared" si="10"/>
        <v>0</v>
      </c>
      <c r="J60" s="63">
        <f t="shared" si="10"/>
        <v>0</v>
      </c>
      <c r="K60" s="63">
        <f t="shared" si="10"/>
        <v>0</v>
      </c>
      <c r="L60" s="63">
        <f t="shared" si="10"/>
        <v>0</v>
      </c>
      <c r="M60" s="63">
        <f t="shared" si="10"/>
        <v>0</v>
      </c>
      <c r="N60" s="47">
        <f t="shared" si="8"/>
        <v>42881</v>
      </c>
    </row>
    <row r="61" spans="1:14" x14ac:dyDescent="0.25">
      <c r="A61" s="55" t="s">
        <v>50</v>
      </c>
      <c r="B61" s="40">
        <v>0</v>
      </c>
      <c r="C61" s="40">
        <v>0</v>
      </c>
      <c r="D61" s="40">
        <v>0</v>
      </c>
      <c r="E61" s="40"/>
      <c r="F61" s="40"/>
      <c r="G61" s="40"/>
      <c r="H61" s="40"/>
      <c r="I61" s="40"/>
      <c r="J61" s="61"/>
      <c r="K61" s="61"/>
      <c r="L61" s="61"/>
      <c r="M61" s="61"/>
      <c r="N61" s="47">
        <f t="shared" si="8"/>
        <v>0</v>
      </c>
    </row>
    <row r="62" spans="1:14" x14ac:dyDescent="0.25">
      <c r="A62" s="55" t="s">
        <v>51</v>
      </c>
      <c r="B62" s="40">
        <v>0</v>
      </c>
      <c r="C62" s="40">
        <v>0</v>
      </c>
      <c r="D62" s="40">
        <v>0</v>
      </c>
      <c r="E62" s="40"/>
      <c r="F62" s="40"/>
      <c r="G62" s="40"/>
      <c r="H62" s="40"/>
      <c r="I62" s="40"/>
      <c r="J62" s="61"/>
      <c r="K62" s="61"/>
      <c r="L62" s="61"/>
      <c r="M62" s="61"/>
      <c r="N62" s="47">
        <f t="shared" si="8"/>
        <v>0</v>
      </c>
    </row>
    <row r="63" spans="1:14" x14ac:dyDescent="0.25">
      <c r="A63" s="55" t="s">
        <v>52</v>
      </c>
      <c r="B63" s="40">
        <v>0</v>
      </c>
      <c r="C63" s="40">
        <v>0</v>
      </c>
      <c r="D63" s="40">
        <v>0</v>
      </c>
      <c r="E63" s="40"/>
      <c r="F63" s="40"/>
      <c r="G63" s="40"/>
      <c r="H63" s="40"/>
      <c r="I63" s="40"/>
      <c r="J63" s="61"/>
      <c r="K63" s="61"/>
      <c r="L63" s="61"/>
      <c r="M63" s="61"/>
      <c r="N63" s="47">
        <f t="shared" si="8"/>
        <v>0</v>
      </c>
    </row>
    <row r="64" spans="1:14" x14ac:dyDescent="0.25">
      <c r="A64" s="55" t="s">
        <v>53</v>
      </c>
      <c r="B64" s="64">
        <v>13766</v>
      </c>
      <c r="C64" s="64">
        <v>11752</v>
      </c>
      <c r="D64" s="64">
        <v>17363</v>
      </c>
      <c r="E64" s="64"/>
      <c r="F64" s="65"/>
      <c r="G64" s="65"/>
      <c r="H64" s="65"/>
      <c r="I64" s="65"/>
      <c r="J64" s="65"/>
      <c r="K64" s="65"/>
      <c r="L64" s="65"/>
      <c r="M64" s="65"/>
      <c r="N64" s="47">
        <f t="shared" si="8"/>
        <v>42881</v>
      </c>
    </row>
    <row r="65" spans="1:14" ht="15.75" thickBot="1" x14ac:dyDescent="0.3">
      <c r="A65" s="66" t="s">
        <v>14</v>
      </c>
      <c r="B65" s="67">
        <f>SUM(B52,B53,B54,B55,B56,B57,B58,B60)</f>
        <v>19019</v>
      </c>
      <c r="C65" s="67">
        <f t="shared" ref="C65:M65" si="11">SUM(C52,C53,C54,C55,C56,C57,C58,C60)</f>
        <v>17437</v>
      </c>
      <c r="D65" s="67">
        <f t="shared" si="11"/>
        <v>25544</v>
      </c>
      <c r="E65" s="67">
        <f t="shared" si="11"/>
        <v>0</v>
      </c>
      <c r="F65" s="67">
        <f t="shared" si="11"/>
        <v>0</v>
      </c>
      <c r="G65" s="67">
        <f t="shared" si="11"/>
        <v>0</v>
      </c>
      <c r="H65" s="67">
        <f t="shared" si="11"/>
        <v>0</v>
      </c>
      <c r="I65" s="67">
        <f t="shared" si="11"/>
        <v>0</v>
      </c>
      <c r="J65" s="67">
        <f t="shared" si="11"/>
        <v>0</v>
      </c>
      <c r="K65" s="67">
        <f t="shared" si="11"/>
        <v>0</v>
      </c>
      <c r="L65" s="67">
        <f t="shared" si="11"/>
        <v>0</v>
      </c>
      <c r="M65" s="67">
        <f t="shared" si="11"/>
        <v>0</v>
      </c>
      <c r="N65" s="68">
        <f t="shared" si="8"/>
        <v>62000</v>
      </c>
    </row>
    <row r="66" spans="1:14" x14ac:dyDescent="0.25">
      <c r="A66" s="31" t="s">
        <v>19</v>
      </c>
      <c r="B66" s="69"/>
      <c r="C66" s="69"/>
      <c r="D66" s="69"/>
      <c r="E66" s="70"/>
      <c r="F66" s="70"/>
      <c r="G66" s="70"/>
      <c r="H66" s="69"/>
      <c r="I66" s="69"/>
      <c r="J66" s="69"/>
      <c r="K66" s="69"/>
      <c r="L66" s="69"/>
      <c r="M66" s="69"/>
      <c r="N66" s="45"/>
    </row>
    <row r="67" spans="1:14" x14ac:dyDescent="0.25">
      <c r="A67" s="21" t="s">
        <v>54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5.75" thickBot="1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x14ac:dyDescent="0.25">
      <c r="A69" s="36" t="s">
        <v>27</v>
      </c>
      <c r="B69" s="37" t="s">
        <v>2</v>
      </c>
      <c r="C69" s="37" t="s">
        <v>3</v>
      </c>
      <c r="D69" s="37" t="s">
        <v>4</v>
      </c>
      <c r="E69" s="37" t="s">
        <v>5</v>
      </c>
      <c r="F69" s="37" t="s">
        <v>6</v>
      </c>
      <c r="G69" s="37" t="s">
        <v>7</v>
      </c>
      <c r="H69" s="37" t="s">
        <v>8</v>
      </c>
      <c r="I69" s="37" t="s">
        <v>9</v>
      </c>
      <c r="J69" s="37" t="s">
        <v>10</v>
      </c>
      <c r="K69" s="37" t="s">
        <v>11</v>
      </c>
      <c r="L69" s="37" t="s">
        <v>12</v>
      </c>
      <c r="M69" s="37" t="s">
        <v>13</v>
      </c>
      <c r="N69" s="38" t="s">
        <v>14</v>
      </c>
    </row>
    <row r="70" spans="1:14" x14ac:dyDescent="0.25">
      <c r="A70" s="49" t="s">
        <v>55</v>
      </c>
      <c r="B70" s="71">
        <v>1320</v>
      </c>
      <c r="C70" s="71">
        <v>2097</v>
      </c>
      <c r="D70" s="71">
        <v>2471</v>
      </c>
      <c r="E70" s="71"/>
      <c r="F70" s="71"/>
      <c r="G70" s="71"/>
      <c r="H70" s="71"/>
      <c r="I70" s="71"/>
      <c r="J70" s="71"/>
      <c r="K70" s="72"/>
      <c r="L70" s="72"/>
      <c r="M70" s="71"/>
      <c r="N70" s="73">
        <f>SUM(B70:M70)</f>
        <v>5888</v>
      </c>
    </row>
    <row r="71" spans="1:14" x14ac:dyDescent="0.25">
      <c r="A71" s="49" t="s">
        <v>56</v>
      </c>
      <c r="B71" s="71">
        <v>0</v>
      </c>
      <c r="C71" s="71">
        <v>0</v>
      </c>
      <c r="D71" s="71">
        <v>0</v>
      </c>
      <c r="E71" s="71"/>
      <c r="F71" s="71"/>
      <c r="G71" s="71"/>
      <c r="H71" s="71"/>
      <c r="I71" s="71"/>
      <c r="J71" s="71"/>
      <c r="K71" s="71"/>
      <c r="L71" s="71"/>
      <c r="M71" s="71"/>
      <c r="N71" s="73">
        <f>SUM(B71:M71)</f>
        <v>0</v>
      </c>
    </row>
    <row r="72" spans="1:14" ht="15.75" thickBot="1" x14ac:dyDescent="0.3">
      <c r="A72" s="30" t="s">
        <v>14</v>
      </c>
      <c r="B72" s="66">
        <f t="shared" ref="B72:M72" si="12">SUM(B70:B71)</f>
        <v>1320</v>
      </c>
      <c r="C72" s="66">
        <f t="shared" si="12"/>
        <v>2097</v>
      </c>
      <c r="D72" s="66">
        <f t="shared" si="12"/>
        <v>2471</v>
      </c>
      <c r="E72" s="66">
        <f t="shared" si="12"/>
        <v>0</v>
      </c>
      <c r="F72" s="66">
        <f t="shared" si="12"/>
        <v>0</v>
      </c>
      <c r="G72" s="66">
        <f t="shared" si="12"/>
        <v>0</v>
      </c>
      <c r="H72" s="66">
        <f t="shared" si="12"/>
        <v>0</v>
      </c>
      <c r="I72" s="66">
        <f t="shared" si="12"/>
        <v>0</v>
      </c>
      <c r="J72" s="66">
        <f t="shared" si="12"/>
        <v>0</v>
      </c>
      <c r="K72" s="66">
        <f t="shared" si="12"/>
        <v>0</v>
      </c>
      <c r="L72" s="66">
        <f t="shared" si="12"/>
        <v>0</v>
      </c>
      <c r="M72" s="66">
        <f t="shared" si="12"/>
        <v>0</v>
      </c>
      <c r="N72" s="73">
        <f>SUM(B72:M72)</f>
        <v>5888</v>
      </c>
    </row>
  </sheetData>
  <mergeCells count="6">
    <mergeCell ref="A1:N1"/>
    <mergeCell ref="A10:N10"/>
    <mergeCell ref="A21:N21"/>
    <mergeCell ref="A28:N28"/>
    <mergeCell ref="A49:N49"/>
    <mergeCell ref="A67:N6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JENNIFFER YURITZY MAR MARTINEZ</dc:creator>
  <cp:lastModifiedBy>JENNIFFER YURITZY MAR MARTINEZ</cp:lastModifiedBy>
  <dcterms:created xsi:type="dcterms:W3CDTF">2024-04-16T19:04:24Z</dcterms:created>
  <dcterms:modified xsi:type="dcterms:W3CDTF">2024-04-16T19:06:40Z</dcterms:modified>
</cp:coreProperties>
</file>