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19\PAGINA WEB 2019\"/>
    </mc:Choice>
  </mc:AlternateContent>
  <bookViews>
    <workbookView xWindow="-7590" yWindow="2055" windowWidth="15480" windowHeight="946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N65" i="179" l="1"/>
  <c r="N60" i="179"/>
  <c r="N42" i="179"/>
  <c r="N46" i="179" s="1"/>
  <c r="D65" i="179" l="1"/>
  <c r="E65" i="179"/>
  <c r="F65" i="179"/>
  <c r="G65" i="179"/>
  <c r="H65" i="179"/>
  <c r="C65" i="179"/>
  <c r="O54" i="179"/>
  <c r="H8" i="179"/>
  <c r="G8" i="179" l="1"/>
  <c r="E72" i="179" l="1"/>
  <c r="N72" i="179" l="1"/>
  <c r="M72" i="179"/>
  <c r="L72" i="179"/>
  <c r="K72" i="179"/>
  <c r="J72" i="179"/>
  <c r="I72" i="179"/>
  <c r="H72" i="179"/>
  <c r="G72" i="179"/>
  <c r="F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L65" i="179" s="1"/>
  <c r="K60" i="179"/>
  <c r="K65" i="179" s="1"/>
  <c r="J60" i="179"/>
  <c r="J65" i="179" s="1"/>
  <c r="I60" i="179"/>
  <c r="I65" i="179" s="1"/>
  <c r="H60" i="179"/>
  <c r="G60" i="179"/>
  <c r="F60" i="179"/>
  <c r="E60" i="179"/>
  <c r="D60" i="179"/>
  <c r="C60" i="179"/>
  <c r="O59" i="179"/>
  <c r="O58" i="179"/>
  <c r="O57" i="179"/>
  <c r="O56" i="179"/>
  <c r="O55" i="179"/>
  <c r="O53" i="179"/>
  <c r="O52" i="179"/>
  <c r="O45" i="179"/>
  <c r="O44" i="179"/>
  <c r="O43" i="179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N7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72" i="179" l="1"/>
  <c r="O16" i="179"/>
  <c r="O7" i="179"/>
  <c r="O65" i="179"/>
  <c r="O46" i="179"/>
  <c r="O25" i="179"/>
  <c r="O42" i="179"/>
  <c r="O60" i="179"/>
</calcChain>
</file>

<file path=xl/comments1.xml><?xml version="1.0" encoding="utf-8"?>
<comments xmlns="http://schemas.openxmlformats.org/spreadsheetml/2006/main">
  <authors>
    <author>guadalupe</author>
    <author>GUADALUPE PEREZ JIMENEZ</author>
  </authors>
  <commentList>
    <comment ref="G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60,906.98 tons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75,361.75 tons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recibió en tráfico de importación un contenedor de 20 pies, operado por el BM "BBC Romania".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importó un contenedor de 20 pies.</t>
        </r>
      </text>
    </comment>
  </commentList>
</comments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<sst xmlns="http://schemas.openxmlformats.org/spreadsheetml/2006/main" count="142" uniqueCount="57">
  <si>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</si>
  <si>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</si>
  <si>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</si>
  <si>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</si>
  <si>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</si>
  <si>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</si>
  <si>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</si>
  <si>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</si>
  <si>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</si>
  <si>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</si>
  <si>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</si>
  <si>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</si>
  <si>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</si>
  <si>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</si>
  <si>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</si>
  <si>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</si>
  <si>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</si>
  <si>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</si>
  <si>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</si>
  <si>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</si>
  <si>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</si>
  <si>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</si>
  <si>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</si>
  <si>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</si>
  <si>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</si>
  <si>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</si>
  <si>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</si>
  <si>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</si>
  <si>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</si>
  <si>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</si>
  <si>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</si>
  <si>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</si>
  <si>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</si>
  <si>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</si>
  <si>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</si>
  <si>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</si>
  <si>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</si>
  <si>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</si>
  <si>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</si>
  <si>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</si>
  <si>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</si>
  <si>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</si>
  <si>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</si>
  <si>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</si>
  <si>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</si>
  <si>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</si>
  <si>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</si>
  <si>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</si>
  <si>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</si>
  <si>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</si>
  <si>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</si>
  <si>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2019</t>
  </si>
  <si>
    <t>Movimiento mensual de carga Cabotaje en Terminal de Abastecimiento 2019</t>
  </si>
  <si>
    <t>Insumos transportados por PEMEX  Exploración y Producción al área de Plataformas por el Puerto de Dos Bocas 2019</t>
  </si>
  <si>
    <t>Movimiento mensual de carga Cabotaje en Terminal de Usos Múltiples 2019</t>
  </si>
  <si>
    <t>Embarque y desembarque de pasajeros en la Terminal de Usos Múltiples 2019</t>
  </si>
  <si>
    <t>Movimiento mensual de carga de Altura en la Terminal de Usos Multiples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</si>
</sst>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4" fontId="16" fillId="0" borderId="5" xfId="11" applyNumberFormat="1" applyFont="1" applyFill="1" applyBorder="1" applyAlignment="1"/>
    <xf numFmtId="0" fontId="16" fillId="0" borderId="0" xfId="11" applyFont="1"/>
    <xf numFmtId="0" fontId="18" fillId="0" borderId="7" xfId="11" applyFont="1" applyFill="1" applyBorder="1"/>
    <xf numFmtId="0" fontId="18" fillId="0" borderId="4" xfId="11" applyFont="1" applyBorder="1"/>
    <xf numFmtId="4" fontId="16" fillId="0" borderId="8" xfId="11" applyNumberFormat="1" applyFont="1" applyFill="1" applyBorder="1"/>
    <xf numFmtId="0" fontId="18" fillId="0" borderId="7" xfId="11" applyFont="1" applyBorder="1"/>
    <xf numFmtId="0" fontId="15" fillId="2" borderId="9" xfId="11" applyFont="1" applyFill="1" applyBorder="1"/>
    <xf numFmtId="4" fontId="15" fillId="2" borderId="11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7" xfId="11" applyFont="1" applyFill="1" applyBorder="1" applyAlignment="1">
      <alignment horizontal="justify" vertical="top" wrapText="1"/>
    </xf>
    <xf numFmtId="3" fontId="16" fillId="0" borderId="8" xfId="11" applyNumberFormat="1" applyFont="1" applyFill="1" applyBorder="1"/>
    <xf numFmtId="4" fontId="20" fillId="2" borderId="13" xfId="11" applyNumberFormat="1" applyFont="1" applyFill="1" applyBorder="1"/>
    <xf numFmtId="0" fontId="18" fillId="0" borderId="7" xfId="11" applyFont="1" applyFill="1" applyBorder="1" applyAlignment="1">
      <alignment wrapText="1"/>
    </xf>
    <xf numFmtId="0" fontId="20" fillId="2" borderId="9" xfId="11" applyFont="1" applyFill="1" applyBorder="1"/>
    <xf numFmtId="0" fontId="21" fillId="0" borderId="0" xfId="11" applyFont="1"/>
    <xf numFmtId="0" fontId="18" fillId="0" borderId="7" xfId="11" applyFont="1" applyFill="1" applyBorder="1" applyAlignment="1">
      <alignment horizontal="left" vertical="center" wrapText="1"/>
    </xf>
    <xf numFmtId="4" fontId="18" fillId="0" borderId="8" xfId="11" applyNumberFormat="1" applyFont="1" applyFill="1" applyBorder="1" applyAlignment="1">
      <alignment horizontal="right"/>
    </xf>
    <xf numFmtId="4" fontId="20" fillId="2" borderId="13" xfId="11" applyNumberFormat="1" applyFont="1" applyFill="1" applyBorder="1" applyAlignment="1">
      <alignment horizontal="right"/>
    </xf>
    <xf numFmtId="4" fontId="20" fillId="2" borderId="11" xfId="11" applyNumberFormat="1" applyFont="1" applyFill="1" applyBorder="1" applyAlignment="1">
      <alignment horizontal="right"/>
    </xf>
    <xf numFmtId="4" fontId="18" fillId="0" borderId="8" xfId="11" applyNumberFormat="1" applyFont="1" applyFill="1" applyBorder="1" applyAlignment="1">
      <alignment horizontal="right" wrapText="1"/>
    </xf>
    <xf numFmtId="4" fontId="20" fillId="2" borderId="8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horizontal="left" vertical="center"/>
    </xf>
    <xf numFmtId="0" fontId="18" fillId="0" borderId="8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8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7" xfId="11" applyFont="1" applyFill="1" applyBorder="1"/>
    <xf numFmtId="4" fontId="20" fillId="0" borderId="8" xfId="11" applyNumberFormat="1" applyFont="1" applyFill="1" applyBorder="1" applyAlignment="1">
      <alignment horizontal="right"/>
    </xf>
    <xf numFmtId="0" fontId="18" fillId="0" borderId="17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2" xfId="11" applyFont="1" applyFill="1" applyBorder="1"/>
    <xf numFmtId="4" fontId="18" fillId="0" borderId="21" xfId="11" applyNumberFormat="1" applyFont="1" applyFill="1" applyBorder="1" applyAlignment="1">
      <alignment horizontal="right"/>
    </xf>
    <xf numFmtId="0" fontId="20" fillId="0" borderId="17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10" xfId="11" applyNumberFormat="1" applyFont="1" applyFill="1" applyBorder="1" applyAlignment="1">
      <alignment horizontal="right"/>
    </xf>
    <xf numFmtId="4" fontId="18" fillId="0" borderId="23" xfId="11" applyNumberFormat="1" applyFont="1" applyFill="1" applyBorder="1" applyAlignment="1">
      <alignment horizontal="right"/>
    </xf>
    <xf numFmtId="3" fontId="20" fillId="2" borderId="11" xfId="11" applyNumberFormat="1" applyFont="1" applyFill="1" applyBorder="1" applyAlignment="1">
      <alignment horizontal="right"/>
    </xf>
    <xf numFmtId="4" fontId="20" fillId="2" borderId="22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8" xfId="11" applyNumberFormat="1" applyFont="1" applyFill="1" applyBorder="1" applyAlignment="1">
      <alignment horizontal="right"/>
    </xf>
    <xf numFmtId="3" fontId="20" fillId="2" borderId="8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5" xfId="11" applyFont="1" applyFill="1" applyBorder="1"/>
    <xf numFmtId="0" fontId="19" fillId="3" borderId="16" xfId="11" applyFont="1" applyFill="1" applyBorder="1" applyAlignment="1">
      <alignment horizontal="center"/>
    </xf>
    <xf numFmtId="0" fontId="19" fillId="3" borderId="14" xfId="11" applyFont="1" applyFill="1" applyBorder="1" applyAlignment="1">
      <alignment horizontal="center"/>
    </xf>
    <xf numFmtId="0" fontId="19" fillId="3" borderId="18" xfId="11" applyFont="1" applyFill="1" applyBorder="1"/>
    <xf numFmtId="0" fontId="19" fillId="3" borderId="19" xfId="11" applyFont="1" applyFill="1" applyBorder="1" applyAlignment="1">
      <alignment horizontal="center"/>
    </xf>
    <xf numFmtId="0" fontId="19" fillId="3" borderId="20" xfId="11" applyFont="1" applyFill="1" applyBorder="1" applyAlignment="1">
      <alignment horizontal="center"/>
    </xf>
    <xf numFmtId="4" fontId="15" fillId="2" borderId="20" xfId="11" applyNumberFormat="1" applyFont="1" applyFill="1" applyBorder="1"/>
    <xf numFmtId="4" fontId="15" fillId="2" borderId="6" xfId="11" applyNumberFormat="1" applyFont="1" applyFill="1" applyBorder="1"/>
    <xf numFmtId="4" fontId="15" fillId="2" borderId="13" xfId="11" applyNumberFormat="1" applyFont="1" applyFill="1" applyBorder="1"/>
    <xf numFmtId="168" fontId="18" fillId="0" borderId="8" xfId="11" applyNumberFormat="1" applyFont="1" applyFill="1" applyBorder="1" applyAlignment="1">
      <alignment horizontal="right"/>
    </xf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6"/>
  <sheetViews>
    <sheetView showGridLines="0" tabSelected="1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0.5703125" style="13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28515625" style="13" bestFit="1" customWidth="1"/>
    <col min="18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4" t="s">
        <v>51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0" t="s">
        <v>14</v>
      </c>
      <c r="C3" s="71" t="s">
        <v>1</v>
      </c>
      <c r="D3" s="71" t="s">
        <v>2</v>
      </c>
      <c r="E3" s="71" t="s">
        <v>3</v>
      </c>
      <c r="F3" s="71" t="s">
        <v>4</v>
      </c>
      <c r="G3" s="71" t="s">
        <v>5</v>
      </c>
      <c r="H3" s="71" t="s">
        <v>6</v>
      </c>
      <c r="I3" s="71" t="s">
        <v>7</v>
      </c>
      <c r="J3" s="71" t="s">
        <v>8</v>
      </c>
      <c r="K3" s="71" t="s">
        <v>9</v>
      </c>
      <c r="L3" s="71" t="s">
        <v>10</v>
      </c>
      <c r="M3" s="71" t="s">
        <v>11</v>
      </c>
      <c r="N3" s="71" t="s">
        <v>12</v>
      </c>
      <c r="O3" s="72" t="s">
        <v>13</v>
      </c>
      <c r="P3" s="5"/>
    </row>
    <row r="4" spans="2:43" s="4" customFormat="1" ht="13.5" x14ac:dyDescent="0.25">
      <c r="B4" s="26" t="s">
        <v>15</v>
      </c>
      <c r="C4" s="27">
        <v>2189039.21</v>
      </c>
      <c r="D4" s="27">
        <v>2626873.4900000002</v>
      </c>
      <c r="E4" s="27">
        <v>1972702.86</v>
      </c>
      <c r="F4" s="27">
        <v>1947666.83</v>
      </c>
      <c r="G4" s="27">
        <v>2699297.62</v>
      </c>
      <c r="H4" s="27">
        <v>2078966.83</v>
      </c>
      <c r="I4" s="27">
        <v>2365472.2200000002</v>
      </c>
      <c r="J4" s="27">
        <v>2428310.48</v>
      </c>
      <c r="K4" s="27">
        <v>2036023.97</v>
      </c>
      <c r="L4" s="27">
        <v>1906330</v>
      </c>
      <c r="M4" s="27">
        <v>2079856.83</v>
      </c>
      <c r="N4" s="23">
        <v>2105661.9</v>
      </c>
      <c r="O4" s="79">
        <f>SUM(C4:N4)</f>
        <v>26436202.240000002</v>
      </c>
      <c r="P4" s="6"/>
      <c r="Q4" s="2"/>
    </row>
    <row r="5" spans="2:43" s="4" customFormat="1" ht="13.5" x14ac:dyDescent="0.25">
      <c r="B5" s="25" t="s">
        <v>16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81">
        <f>SUM(C5:N5)</f>
        <v>0</v>
      </c>
      <c r="P5" s="6"/>
      <c r="Q5" s="2"/>
    </row>
    <row r="6" spans="2:43" s="4" customFormat="1" ht="13.5" x14ac:dyDescent="0.25">
      <c r="B6" s="28" t="s">
        <v>17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80">
        <f>SUM(C6:N6)</f>
        <v>0</v>
      </c>
      <c r="P6" s="7"/>
      <c r="Q6" s="8"/>
    </row>
    <row r="7" spans="2:43" s="9" customFormat="1" ht="13.5" thickBot="1" x14ac:dyDescent="0.3">
      <c r="B7" s="29" t="s">
        <v>13</v>
      </c>
      <c r="C7" s="30">
        <f t="shared" ref="C7:N7" si="0">SUM(C4:C6)</f>
        <v>2189039.21</v>
      </c>
      <c r="D7" s="30">
        <f t="shared" si="0"/>
        <v>2626873.4900000002</v>
      </c>
      <c r="E7" s="30">
        <f t="shared" si="0"/>
        <v>1972702.86</v>
      </c>
      <c r="F7" s="30">
        <f t="shared" si="0"/>
        <v>1947666.83</v>
      </c>
      <c r="G7" s="30">
        <f>SUM(G4:G6)</f>
        <v>2699297.62</v>
      </c>
      <c r="H7" s="30">
        <f t="shared" si="0"/>
        <v>2078966.83</v>
      </c>
      <c r="I7" s="30">
        <f t="shared" si="0"/>
        <v>2365472.2200000002</v>
      </c>
      <c r="J7" s="30">
        <f t="shared" si="0"/>
        <v>2428310.48</v>
      </c>
      <c r="K7" s="30">
        <f t="shared" si="0"/>
        <v>2036023.97</v>
      </c>
      <c r="L7" s="30">
        <f t="shared" si="0"/>
        <v>1906330</v>
      </c>
      <c r="M7" s="30">
        <f t="shared" si="0"/>
        <v>2079856.83</v>
      </c>
      <c r="N7" s="30">
        <f t="shared" si="0"/>
        <v>2105661.9</v>
      </c>
      <c r="O7" s="30">
        <f>SUM(C7:N7)</f>
        <v>26436202.240000002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3"/>
      <c r="E8" s="33"/>
      <c r="F8" s="33"/>
      <c r="G8" s="33">
        <f t="shared" ref="G8:H8" si="1">G7-G9</f>
        <v>2638390.64</v>
      </c>
      <c r="H8" s="33">
        <f t="shared" si="1"/>
        <v>2003605.08</v>
      </c>
      <c r="I8" s="33"/>
      <c r="J8" s="33"/>
      <c r="K8" s="33"/>
      <c r="L8" s="33"/>
      <c r="M8" s="33"/>
      <c r="N8" s="33"/>
      <c r="O8" s="24"/>
      <c r="Q8" s="2"/>
    </row>
    <row r="9" spans="2:43" s="4" customFormat="1" ht="13.5" x14ac:dyDescent="0.25">
      <c r="B9" s="16" t="s">
        <v>19</v>
      </c>
      <c r="C9" s="19"/>
      <c r="D9" s="34"/>
      <c r="E9" s="34"/>
      <c r="F9" s="34"/>
      <c r="G9" s="34">
        <v>60906.98</v>
      </c>
      <c r="H9" s="34">
        <v>75361.75</v>
      </c>
      <c r="I9" s="34"/>
      <c r="J9" s="34"/>
      <c r="K9" s="34"/>
      <c r="L9" s="34"/>
      <c r="M9" s="34"/>
      <c r="N9" s="34"/>
      <c r="O9" s="33"/>
      <c r="P9" s="2"/>
      <c r="Q9" s="10"/>
    </row>
    <row r="10" spans="2:43" s="4" customFormat="1" ht="15" x14ac:dyDescent="0.2">
      <c r="B10" s="83" t="s">
        <v>53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3" t="s">
        <v>14</v>
      </c>
      <c r="C12" s="74" t="s">
        <v>1</v>
      </c>
      <c r="D12" s="74" t="s">
        <v>2</v>
      </c>
      <c r="E12" s="74" t="s">
        <v>3</v>
      </c>
      <c r="F12" s="74" t="s">
        <v>4</v>
      </c>
      <c r="G12" s="74" t="s">
        <v>5</v>
      </c>
      <c r="H12" s="74" t="s">
        <v>6</v>
      </c>
      <c r="I12" s="74" t="s">
        <v>7</v>
      </c>
      <c r="J12" s="74" t="s">
        <v>8</v>
      </c>
      <c r="K12" s="74" t="s">
        <v>9</v>
      </c>
      <c r="L12" s="74" t="s">
        <v>10</v>
      </c>
      <c r="M12" s="74" t="s">
        <v>11</v>
      </c>
      <c r="N12" s="74" t="s">
        <v>12</v>
      </c>
      <c r="O12" s="75" t="s">
        <v>13</v>
      </c>
      <c r="P12" s="5"/>
    </row>
    <row r="13" spans="2:43" s="4" customFormat="1" ht="40.5" customHeight="1" x14ac:dyDescent="0.25">
      <c r="B13" s="35" t="s">
        <v>20</v>
      </c>
      <c r="C13" s="36">
        <v>184066</v>
      </c>
      <c r="D13" s="36">
        <v>168598</v>
      </c>
      <c r="E13" s="36">
        <v>142904</v>
      </c>
      <c r="F13" s="36">
        <v>182390</v>
      </c>
      <c r="G13" s="36">
        <v>219710</v>
      </c>
      <c r="H13" s="36">
        <v>236564</v>
      </c>
      <c r="I13" s="36">
        <v>223986</v>
      </c>
      <c r="J13" s="36">
        <v>222904</v>
      </c>
      <c r="K13" s="36">
        <v>212375</v>
      </c>
      <c r="L13" s="36">
        <v>214567</v>
      </c>
      <c r="M13" s="36">
        <v>215464</v>
      </c>
      <c r="N13" s="36">
        <v>213211</v>
      </c>
      <c r="O13" s="37">
        <f>SUM(C13:N13)</f>
        <v>2436739</v>
      </c>
      <c r="P13" s="11"/>
    </row>
    <row r="14" spans="2:43" s="4" customFormat="1" ht="40.5" customHeight="1" x14ac:dyDescent="0.25">
      <c r="B14" s="35" t="s">
        <v>21</v>
      </c>
      <c r="C14" s="36">
        <v>20371</v>
      </c>
      <c r="D14" s="36">
        <v>22099</v>
      </c>
      <c r="E14" s="36">
        <v>27021</v>
      </c>
      <c r="F14" s="36">
        <v>24800</v>
      </c>
      <c r="G14" s="36">
        <v>42028</v>
      </c>
      <c r="H14" s="36">
        <v>28546</v>
      </c>
      <c r="I14" s="36">
        <v>32302</v>
      </c>
      <c r="J14" s="36">
        <v>33137</v>
      </c>
      <c r="K14" s="36">
        <v>48827</v>
      </c>
      <c r="L14" s="36">
        <v>31124</v>
      </c>
      <c r="M14" s="36">
        <v>33123</v>
      </c>
      <c r="N14" s="36">
        <v>30667</v>
      </c>
      <c r="O14" s="37">
        <f>SUM(C14:N14)</f>
        <v>374045</v>
      </c>
      <c r="P14" s="11"/>
    </row>
    <row r="15" spans="2:43" s="4" customFormat="1" ht="40.5" x14ac:dyDescent="0.25">
      <c r="B15" s="38" t="s">
        <v>22</v>
      </c>
      <c r="C15" s="36">
        <v>1671</v>
      </c>
      <c r="D15" s="36">
        <v>1407</v>
      </c>
      <c r="E15" s="36">
        <v>1481</v>
      </c>
      <c r="F15" s="36">
        <v>1753</v>
      </c>
      <c r="G15" s="36">
        <v>2140</v>
      </c>
      <c r="H15" s="36">
        <v>2190</v>
      </c>
      <c r="I15" s="36">
        <v>3026</v>
      </c>
      <c r="J15" s="36">
        <v>1856</v>
      </c>
      <c r="K15" s="36">
        <v>2316</v>
      </c>
      <c r="L15" s="36">
        <v>1537</v>
      </c>
      <c r="M15" s="36">
        <v>1500</v>
      </c>
      <c r="N15" s="36">
        <v>1261</v>
      </c>
      <c r="O15" s="37">
        <f>SUM(C15:N15)</f>
        <v>22138</v>
      </c>
      <c r="P15" s="11"/>
    </row>
    <row r="16" spans="2:43" s="4" customFormat="1" ht="14.25" thickBot="1" x14ac:dyDescent="0.3">
      <c r="B16" s="39" t="s">
        <v>13</v>
      </c>
      <c r="C16" s="30">
        <f t="shared" ref="C16:N16" si="2">SUM(C13:C15)</f>
        <v>206108</v>
      </c>
      <c r="D16" s="30">
        <f t="shared" si="2"/>
        <v>192104</v>
      </c>
      <c r="E16" s="30">
        <f>SUM(E13:E15)</f>
        <v>171406</v>
      </c>
      <c r="F16" s="30">
        <f t="shared" si="2"/>
        <v>208943</v>
      </c>
      <c r="G16" s="30">
        <f t="shared" si="2"/>
        <v>263878</v>
      </c>
      <c r="H16" s="30">
        <f>SUM(H13:H15)</f>
        <v>267300</v>
      </c>
      <c r="I16" s="30">
        <f t="shared" si="2"/>
        <v>259314</v>
      </c>
      <c r="J16" s="30">
        <f t="shared" si="2"/>
        <v>257897</v>
      </c>
      <c r="K16" s="30">
        <f t="shared" si="2"/>
        <v>263518</v>
      </c>
      <c r="L16" s="30">
        <f t="shared" si="2"/>
        <v>247228</v>
      </c>
      <c r="M16" s="30">
        <f t="shared" si="2"/>
        <v>250087</v>
      </c>
      <c r="N16" s="30">
        <f t="shared" si="2"/>
        <v>245139</v>
      </c>
      <c r="O16" s="37">
        <f>SUM(C16:N16)</f>
        <v>2832922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0" t="s">
        <v>18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18"/>
    </row>
    <row r="18" spans="2:17" s="12" customFormat="1" ht="13.5" x14ac:dyDescent="0.25">
      <c r="B18" s="40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0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6" t="s">
        <v>25</v>
      </c>
      <c r="C23" s="77" t="s">
        <v>1</v>
      </c>
      <c r="D23" s="77" t="s">
        <v>2</v>
      </c>
      <c r="E23" s="77" t="s">
        <v>3</v>
      </c>
      <c r="F23" s="77" t="s">
        <v>4</v>
      </c>
      <c r="G23" s="77" t="s">
        <v>5</v>
      </c>
      <c r="H23" s="77" t="s">
        <v>6</v>
      </c>
      <c r="I23" s="77" t="s">
        <v>7</v>
      </c>
      <c r="J23" s="77" t="s">
        <v>8</v>
      </c>
      <c r="K23" s="77" t="s">
        <v>9</v>
      </c>
      <c r="L23" s="77" t="s">
        <v>10</v>
      </c>
      <c r="M23" s="77" t="s">
        <v>11</v>
      </c>
      <c r="N23" s="77" t="s">
        <v>12</v>
      </c>
      <c r="O23" s="78" t="s">
        <v>13</v>
      </c>
      <c r="Q23" s="2"/>
    </row>
    <row r="24" spans="2:17" ht="13.5" x14ac:dyDescent="0.25">
      <c r="B24" s="41" t="s">
        <v>26</v>
      </c>
      <c r="C24" s="42">
        <v>50366.038</v>
      </c>
      <c r="D24" s="42">
        <v>24845.052</v>
      </c>
      <c r="E24" s="42">
        <v>25210.559000000001</v>
      </c>
      <c r="F24" s="42">
        <v>37552.221999999994</v>
      </c>
      <c r="G24" s="42">
        <v>31357.114000000001</v>
      </c>
      <c r="H24" s="82">
        <v>31186.647999999997</v>
      </c>
      <c r="I24" s="42">
        <v>30982.786</v>
      </c>
      <c r="J24" s="42">
        <v>37271.763999999996</v>
      </c>
      <c r="K24" s="42">
        <v>35127.163</v>
      </c>
      <c r="L24" s="42">
        <v>30354.803</v>
      </c>
      <c r="M24" s="42">
        <v>24865.233</v>
      </c>
      <c r="N24" s="42">
        <v>44157.430999999997</v>
      </c>
      <c r="O24" s="43">
        <f>SUM(C24:N24)</f>
        <v>403276.81299999997</v>
      </c>
      <c r="Q24" s="2"/>
    </row>
    <row r="25" spans="2:17" ht="14.25" thickBot="1" x14ac:dyDescent="0.3">
      <c r="B25" s="39" t="s">
        <v>13</v>
      </c>
      <c r="C25" s="44">
        <f t="shared" ref="C25:N25" si="3">SUM(C24:C24)</f>
        <v>50366.038</v>
      </c>
      <c r="D25" s="44">
        <f t="shared" si="3"/>
        <v>24845.052</v>
      </c>
      <c r="E25" s="44">
        <f t="shared" si="3"/>
        <v>25210.559000000001</v>
      </c>
      <c r="F25" s="44">
        <f t="shared" si="3"/>
        <v>37552.221999999994</v>
      </c>
      <c r="G25" s="44">
        <f t="shared" si="3"/>
        <v>31357.114000000001</v>
      </c>
      <c r="H25" s="44">
        <f t="shared" si="3"/>
        <v>31186.647999999997</v>
      </c>
      <c r="I25" s="44">
        <f t="shared" si="3"/>
        <v>30982.786</v>
      </c>
      <c r="J25" s="44">
        <f t="shared" si="3"/>
        <v>37271.763999999996</v>
      </c>
      <c r="K25" s="44">
        <f t="shared" si="3"/>
        <v>35127.163</v>
      </c>
      <c r="L25" s="44">
        <f t="shared" si="3"/>
        <v>30354.803</v>
      </c>
      <c r="M25" s="44">
        <f t="shared" si="3"/>
        <v>24865.233</v>
      </c>
      <c r="N25" s="44">
        <f t="shared" si="3"/>
        <v>44157.430999999997</v>
      </c>
      <c r="O25" s="43">
        <f>SUM(C25:N25)</f>
        <v>403276.81299999997</v>
      </c>
    </row>
    <row r="26" spans="2:17" s="4" customFormat="1" ht="13.5" x14ac:dyDescent="0.25">
      <c r="B26" s="40" t="s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7" s="4" customFormat="1" ht="13.5" x14ac:dyDescent="0.25">
      <c r="B27" s="40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7" s="4" customFormat="1" ht="15" x14ac:dyDescent="0.2">
      <c r="B28" s="83" t="s">
        <v>56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6" t="s">
        <v>25</v>
      </c>
      <c r="C30" s="77" t="s">
        <v>1</v>
      </c>
      <c r="D30" s="77" t="s">
        <v>2</v>
      </c>
      <c r="E30" s="77" t="s">
        <v>3</v>
      </c>
      <c r="F30" s="77" t="s">
        <v>4</v>
      </c>
      <c r="G30" s="77" t="s">
        <v>5</v>
      </c>
      <c r="H30" s="77" t="s">
        <v>6</v>
      </c>
      <c r="I30" s="77" t="s">
        <v>7</v>
      </c>
      <c r="J30" s="77" t="s">
        <v>8</v>
      </c>
      <c r="K30" s="77" t="s">
        <v>9</v>
      </c>
      <c r="L30" s="77" t="s">
        <v>10</v>
      </c>
      <c r="M30" s="77" t="s">
        <v>11</v>
      </c>
      <c r="N30" s="77" t="s">
        <v>12</v>
      </c>
      <c r="O30" s="78" t="s">
        <v>13</v>
      </c>
    </row>
    <row r="31" spans="2:17" s="5" customFormat="1" ht="14.25" customHeight="1" x14ac:dyDescent="0.25">
      <c r="B31" s="25" t="s">
        <v>27</v>
      </c>
      <c r="C31" s="45">
        <v>630.11699999999996</v>
      </c>
      <c r="D31" s="45">
        <v>1</v>
      </c>
      <c r="E31" s="45">
        <v>147.815</v>
      </c>
      <c r="F31" s="45">
        <v>0</v>
      </c>
      <c r="G31" s="45">
        <v>0</v>
      </c>
      <c r="H31" s="45">
        <v>363.28</v>
      </c>
      <c r="I31" s="45">
        <v>837.19899999999996</v>
      </c>
      <c r="J31" s="45">
        <v>6741.2629999999999</v>
      </c>
      <c r="K31" s="45">
        <v>727.26</v>
      </c>
      <c r="L31" s="45">
        <v>436.452</v>
      </c>
      <c r="M31" s="45">
        <v>1446.2560000000001</v>
      </c>
      <c r="N31" s="45">
        <v>296.62</v>
      </c>
      <c r="O31" s="46">
        <f>SUM(C31:N31)</f>
        <v>11627.261999999999</v>
      </c>
    </row>
    <row r="32" spans="2:17" s="5" customFormat="1" ht="14.25" customHeight="1" x14ac:dyDescent="0.25">
      <c r="B32" s="25" t="s">
        <v>28</v>
      </c>
      <c r="C32" s="42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436.452</v>
      </c>
      <c r="N32" s="45">
        <v>0</v>
      </c>
      <c r="O32" s="46">
        <f>SUM(C32:N32)</f>
        <v>436.452</v>
      </c>
    </row>
    <row r="33" spans="2:17" s="5" customFormat="1" ht="13.5" x14ac:dyDescent="0.25">
      <c r="B33" s="25" t="s">
        <v>44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6">
        <f t="shared" ref="O33:O46" si="4">SUM(C33:N33)</f>
        <v>0</v>
      </c>
    </row>
    <row r="34" spans="2:17" s="14" customFormat="1" ht="13.5" x14ac:dyDescent="0.25">
      <c r="B34" s="47" t="s">
        <v>45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6">
        <f t="shared" si="4"/>
        <v>0</v>
      </c>
    </row>
    <row r="35" spans="2:17" s="3" customFormat="1" ht="13.5" x14ac:dyDescent="0.25">
      <c r="B35" s="41" t="s">
        <v>46</v>
      </c>
      <c r="C35" s="42">
        <v>15000</v>
      </c>
      <c r="D35" s="42">
        <v>0</v>
      </c>
      <c r="E35" s="42">
        <v>23000</v>
      </c>
      <c r="F35" s="42">
        <v>3000</v>
      </c>
      <c r="G35" s="42">
        <v>15000</v>
      </c>
      <c r="H35" s="42">
        <v>15000</v>
      </c>
      <c r="I35" s="42">
        <v>0</v>
      </c>
      <c r="J35" s="42">
        <v>7400</v>
      </c>
      <c r="K35" s="42">
        <v>0</v>
      </c>
      <c r="L35" s="42">
        <v>0</v>
      </c>
      <c r="M35" s="42">
        <v>0</v>
      </c>
      <c r="N35" s="42">
        <v>0</v>
      </c>
      <c r="O35" s="46">
        <f t="shared" si="4"/>
        <v>78400</v>
      </c>
    </row>
    <row r="36" spans="2:17" s="3" customFormat="1" ht="14.25" customHeight="1" x14ac:dyDescent="0.25">
      <c r="B36" s="41" t="s">
        <v>47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6">
        <f t="shared" si="4"/>
        <v>0</v>
      </c>
    </row>
    <row r="37" spans="2:17" s="3" customFormat="1" ht="13.5" x14ac:dyDescent="0.25">
      <c r="B37" s="48" t="s">
        <v>43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6">
        <f t="shared" si="4"/>
        <v>0</v>
      </c>
    </row>
    <row r="38" spans="2:17" s="3" customFormat="1" ht="13.5" x14ac:dyDescent="0.25">
      <c r="B38" s="50" t="s">
        <v>41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702</v>
      </c>
      <c r="O38" s="46">
        <f t="shared" si="4"/>
        <v>702</v>
      </c>
    </row>
    <row r="39" spans="2:17" s="3" customFormat="1" ht="13.5" x14ac:dyDescent="0.25">
      <c r="B39" s="50" t="s">
        <v>42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6">
        <f t="shared" si="4"/>
        <v>0</v>
      </c>
    </row>
    <row r="40" spans="2:17" s="4" customFormat="1" ht="13.5" x14ac:dyDescent="0.25">
      <c r="B40" s="51" t="s">
        <v>29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9.266</v>
      </c>
      <c r="J40" s="49">
        <v>2.4</v>
      </c>
      <c r="K40" s="49">
        <v>0</v>
      </c>
      <c r="L40" s="49">
        <v>0</v>
      </c>
      <c r="M40" s="49">
        <v>0</v>
      </c>
      <c r="N40" s="49">
        <v>0</v>
      </c>
      <c r="O40" s="46">
        <f t="shared" si="4"/>
        <v>11.666</v>
      </c>
    </row>
    <row r="41" spans="2:17" s="5" customFormat="1" ht="14.25" customHeight="1" x14ac:dyDescent="0.25">
      <c r="B41" s="48" t="s">
        <v>30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1</v>
      </c>
      <c r="J41" s="45">
        <v>1</v>
      </c>
      <c r="K41" s="45">
        <v>0</v>
      </c>
      <c r="L41" s="45">
        <v>0</v>
      </c>
      <c r="M41" s="45">
        <v>0</v>
      </c>
      <c r="N41" s="45">
        <v>0</v>
      </c>
      <c r="O41" s="46">
        <f t="shared" si="4"/>
        <v>2</v>
      </c>
    </row>
    <row r="42" spans="2:17" s="4" customFormat="1" ht="14.25" customHeight="1" x14ac:dyDescent="0.25">
      <c r="B42" s="52" t="s">
        <v>31</v>
      </c>
      <c r="C42" s="53">
        <f>SUM(C43:C45)</f>
        <v>18729.689999999999</v>
      </c>
      <c r="D42" s="53">
        <f t="shared" ref="D42:N42" si="5">SUM(D43:D45)</f>
        <v>33091.550999999999</v>
      </c>
      <c r="E42" s="53">
        <f t="shared" si="5"/>
        <v>85500.290000000008</v>
      </c>
      <c r="F42" s="53">
        <f t="shared" si="5"/>
        <v>33189.648999999998</v>
      </c>
      <c r="G42" s="53">
        <f t="shared" si="5"/>
        <v>34738.49</v>
      </c>
      <c r="H42" s="53">
        <f t="shared" si="5"/>
        <v>52729.245999999999</v>
      </c>
      <c r="I42" s="53">
        <f t="shared" si="5"/>
        <v>57622.135999999999</v>
      </c>
      <c r="J42" s="53">
        <f t="shared" si="5"/>
        <v>82706.55</v>
      </c>
      <c r="K42" s="53">
        <f t="shared" si="5"/>
        <v>67649.091</v>
      </c>
      <c r="L42" s="53">
        <f t="shared" si="5"/>
        <v>95724.627999999997</v>
      </c>
      <c r="M42" s="53">
        <f t="shared" si="5"/>
        <v>64049.834999999999</v>
      </c>
      <c r="N42" s="53">
        <f t="shared" si="5"/>
        <v>109370.857</v>
      </c>
      <c r="O42" s="46">
        <f t="shared" si="4"/>
        <v>735102.01299999992</v>
      </c>
    </row>
    <row r="43" spans="2:17" s="4" customFormat="1" ht="14.25" customHeight="1" x14ac:dyDescent="0.25">
      <c r="B43" s="54" t="s">
        <v>37</v>
      </c>
      <c r="C43" s="42">
        <v>0</v>
      </c>
      <c r="D43" s="42">
        <v>13097.157999999999</v>
      </c>
      <c r="E43" s="42">
        <v>13907.224</v>
      </c>
      <c r="F43" s="42">
        <v>0</v>
      </c>
      <c r="G43" s="42">
        <v>0</v>
      </c>
      <c r="H43" s="42">
        <v>0</v>
      </c>
      <c r="I43" s="42">
        <v>7626.4809999999998</v>
      </c>
      <c r="J43" s="42">
        <v>0</v>
      </c>
      <c r="K43" s="42">
        <v>7525.8879999999999</v>
      </c>
      <c r="L43" s="42">
        <v>0</v>
      </c>
      <c r="M43" s="42">
        <v>0</v>
      </c>
      <c r="N43" s="42">
        <v>15676.55</v>
      </c>
      <c r="O43" s="46">
        <f t="shared" si="4"/>
        <v>57833.300999999992</v>
      </c>
      <c r="Q43" s="2"/>
    </row>
    <row r="44" spans="2:17" s="4" customFormat="1" ht="14.25" customHeight="1" x14ac:dyDescent="0.25">
      <c r="B44" s="54" t="s">
        <v>50</v>
      </c>
      <c r="C44" s="42">
        <v>18729.689999999999</v>
      </c>
      <c r="D44" s="42">
        <v>19994.393</v>
      </c>
      <c r="E44" s="42">
        <v>71593.066000000006</v>
      </c>
      <c r="F44" s="42">
        <v>33189.648999999998</v>
      </c>
      <c r="G44" s="42">
        <v>34738.49</v>
      </c>
      <c r="H44" s="42">
        <v>52729.245999999999</v>
      </c>
      <c r="I44" s="42">
        <v>49995.654999999999</v>
      </c>
      <c r="J44" s="42">
        <v>82706.55</v>
      </c>
      <c r="K44" s="42">
        <v>60123.203000000001</v>
      </c>
      <c r="L44" s="42">
        <v>95724.627999999997</v>
      </c>
      <c r="M44" s="42">
        <v>64049.834999999999</v>
      </c>
      <c r="N44" s="42">
        <v>91207.64</v>
      </c>
      <c r="O44" s="46">
        <f t="shared" si="4"/>
        <v>674782.04499999993</v>
      </c>
      <c r="Q44" s="2"/>
    </row>
    <row r="45" spans="2:17" s="4" customFormat="1" ht="14.25" customHeight="1" x14ac:dyDescent="0.25">
      <c r="B45" s="54" t="s">
        <v>49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2486.6669999999999</v>
      </c>
      <c r="O45" s="46">
        <f t="shared" si="4"/>
        <v>2486.6669999999999</v>
      </c>
    </row>
    <row r="46" spans="2:17" s="4" customFormat="1" ht="15" customHeight="1" thickBot="1" x14ac:dyDescent="0.3">
      <c r="B46" s="39" t="s">
        <v>13</v>
      </c>
      <c r="C46" s="44">
        <f>C31+C32+C33+C34+C35+C36+C37+C38+C39+C40+C42</f>
        <v>34359.807000000001</v>
      </c>
      <c r="D46" s="44">
        <f t="shared" ref="D46:J46" si="6">D31+D32+D33+D34+D35+D36+D37+D38+D39+D40+D42</f>
        <v>33092.550999999999</v>
      </c>
      <c r="E46" s="44">
        <f>E31+E32+E33+E34+E35+E36+E37+E38+E39+E40+E42</f>
        <v>108648.10500000001</v>
      </c>
      <c r="F46" s="44">
        <f t="shared" si="6"/>
        <v>36189.648999999998</v>
      </c>
      <c r="G46" s="44">
        <f>G31+G32+G33+G34+G35+G36+G37+G38+G39+G40+G42</f>
        <v>49738.49</v>
      </c>
      <c r="H46" s="44">
        <f t="shared" si="6"/>
        <v>68092.525999999998</v>
      </c>
      <c r="I46" s="44">
        <f t="shared" si="6"/>
        <v>58468.600999999995</v>
      </c>
      <c r="J46" s="44">
        <f t="shared" si="6"/>
        <v>96850.213000000003</v>
      </c>
      <c r="K46" s="44">
        <f>K31+K32+K33+K34+K35+K36+K37+K38+K39+K40+K42</f>
        <v>68376.350999999995</v>
      </c>
      <c r="L46" s="44">
        <f t="shared" ref="L46:N46" si="7">L31+L32+L33+L34+L35+L36+L37+L38+L39+L40+L42</f>
        <v>96161.08</v>
      </c>
      <c r="M46" s="44">
        <f t="shared" si="7"/>
        <v>65932.543000000005</v>
      </c>
      <c r="N46" s="44">
        <f t="shared" si="7"/>
        <v>110369.477</v>
      </c>
      <c r="O46" s="46">
        <f t="shared" si="4"/>
        <v>826279.39299999992</v>
      </c>
      <c r="P46" s="5"/>
    </row>
    <row r="47" spans="2:17" s="4" customFormat="1" ht="13.5" x14ac:dyDescent="0.25">
      <c r="B47" s="40" t="s">
        <v>19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32"/>
    </row>
    <row r="48" spans="2:17" s="4" customFormat="1" ht="5.25" customHeight="1" x14ac:dyDescent="0.25">
      <c r="B48" s="4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32"/>
    </row>
    <row r="49" spans="2:20" s="4" customFormat="1" ht="15" x14ac:dyDescent="0.2">
      <c r="B49" s="83" t="s">
        <v>54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6" t="s">
        <v>25</v>
      </c>
      <c r="C51" s="77" t="s">
        <v>1</v>
      </c>
      <c r="D51" s="77" t="s">
        <v>2</v>
      </c>
      <c r="E51" s="77" t="s">
        <v>3</v>
      </c>
      <c r="F51" s="77" t="s">
        <v>4</v>
      </c>
      <c r="G51" s="77" t="s">
        <v>5</v>
      </c>
      <c r="H51" s="77" t="s">
        <v>6</v>
      </c>
      <c r="I51" s="77" t="s">
        <v>7</v>
      </c>
      <c r="J51" s="77" t="s">
        <v>8</v>
      </c>
      <c r="K51" s="77" t="s">
        <v>9</v>
      </c>
      <c r="L51" s="77" t="s">
        <v>10</v>
      </c>
      <c r="M51" s="77" t="s">
        <v>11</v>
      </c>
      <c r="N51" s="77" t="s">
        <v>12</v>
      </c>
      <c r="O51" s="78" t="s">
        <v>13</v>
      </c>
    </row>
    <row r="52" spans="2:20" s="4" customFormat="1" ht="13.5" x14ac:dyDescent="0.25">
      <c r="B52" s="48" t="s">
        <v>32</v>
      </c>
      <c r="C52" s="42">
        <v>18</v>
      </c>
      <c r="D52" s="42">
        <v>0</v>
      </c>
      <c r="E52" s="42">
        <v>115</v>
      </c>
      <c r="F52" s="42">
        <v>301</v>
      </c>
      <c r="G52" s="42">
        <v>3781</v>
      </c>
      <c r="H52" s="42">
        <v>2183</v>
      </c>
      <c r="I52" s="42">
        <v>1926</v>
      </c>
      <c r="J52" s="42">
        <v>1168</v>
      </c>
      <c r="K52" s="42">
        <v>1214</v>
      </c>
      <c r="L52" s="42">
        <v>660</v>
      </c>
      <c r="M52" s="42">
        <v>760</v>
      </c>
      <c r="N52" s="42">
        <v>506</v>
      </c>
      <c r="O52" s="46">
        <f t="shared" ref="O52:O65" si="8">SUM(C52:N52)</f>
        <v>12632</v>
      </c>
    </row>
    <row r="53" spans="2:20" s="4" customFormat="1" ht="13.5" x14ac:dyDescent="0.25">
      <c r="B53" s="48" t="s">
        <v>33</v>
      </c>
      <c r="C53" s="42">
        <v>2040.6</v>
      </c>
      <c r="D53" s="42">
        <v>1726</v>
      </c>
      <c r="E53" s="42">
        <v>5742</v>
      </c>
      <c r="F53" s="42">
        <v>3585</v>
      </c>
      <c r="G53" s="42">
        <v>5300</v>
      </c>
      <c r="H53" s="42">
        <v>3991</v>
      </c>
      <c r="I53" s="42">
        <v>3329</v>
      </c>
      <c r="J53" s="42">
        <v>5953</v>
      </c>
      <c r="K53" s="42">
        <v>4937</v>
      </c>
      <c r="L53" s="42">
        <v>8766</v>
      </c>
      <c r="M53" s="42">
        <v>7021</v>
      </c>
      <c r="N53" s="42">
        <v>7795</v>
      </c>
      <c r="O53" s="46">
        <f t="shared" si="8"/>
        <v>60185.599999999999</v>
      </c>
    </row>
    <row r="54" spans="2:20" s="4" customFormat="1" ht="13.5" x14ac:dyDescent="0.25">
      <c r="B54" s="41" t="s">
        <v>46</v>
      </c>
      <c r="C54" s="49">
        <v>0</v>
      </c>
      <c r="D54" s="49">
        <v>0</v>
      </c>
      <c r="E54" s="49">
        <v>0</v>
      </c>
      <c r="F54" s="49">
        <v>0</v>
      </c>
      <c r="G54" s="42">
        <v>0</v>
      </c>
      <c r="H54" s="49">
        <v>280.10000000000002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6">
        <f>SUM(C54:N54)</f>
        <v>280.10000000000002</v>
      </c>
    </row>
    <row r="55" spans="2:20" s="4" customFormat="1" ht="13.5" x14ac:dyDescent="0.25">
      <c r="B55" s="48" t="s">
        <v>43</v>
      </c>
      <c r="C55" s="49">
        <v>0</v>
      </c>
      <c r="D55" s="49">
        <v>0</v>
      </c>
      <c r="E55" s="49">
        <v>0</v>
      </c>
      <c r="F55" s="49">
        <v>0</v>
      </c>
      <c r="G55" s="42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6">
        <f t="shared" si="8"/>
        <v>0</v>
      </c>
    </row>
    <row r="56" spans="2:20" s="5" customFormat="1" ht="13.5" x14ac:dyDescent="0.25">
      <c r="B56" s="50" t="s">
        <v>41</v>
      </c>
      <c r="C56" s="56">
        <v>1183</v>
      </c>
      <c r="D56" s="56">
        <v>1254</v>
      </c>
      <c r="E56" s="56">
        <v>250</v>
      </c>
      <c r="F56" s="56">
        <v>122</v>
      </c>
      <c r="G56" s="56">
        <v>1342</v>
      </c>
      <c r="H56" s="56">
        <v>556</v>
      </c>
      <c r="I56" s="49">
        <v>820</v>
      </c>
      <c r="J56" s="49">
        <v>1063</v>
      </c>
      <c r="K56" s="49">
        <v>1005</v>
      </c>
      <c r="L56" s="49">
        <v>1484</v>
      </c>
      <c r="M56" s="49">
        <v>643</v>
      </c>
      <c r="N56" s="49">
        <v>861</v>
      </c>
      <c r="O56" s="46">
        <f t="shared" ref="O56" si="9">SUM(C56:N56)</f>
        <v>10583</v>
      </c>
    </row>
    <row r="57" spans="2:20" s="5" customFormat="1" ht="13.5" x14ac:dyDescent="0.25">
      <c r="B57" s="50" t="s">
        <v>42</v>
      </c>
      <c r="C57" s="56">
        <v>220</v>
      </c>
      <c r="D57" s="56">
        <v>0</v>
      </c>
      <c r="E57" s="56">
        <v>0</v>
      </c>
      <c r="F57" s="56">
        <v>125</v>
      </c>
      <c r="G57" s="56">
        <v>504</v>
      </c>
      <c r="H57" s="56">
        <v>561</v>
      </c>
      <c r="I57" s="49">
        <v>138</v>
      </c>
      <c r="J57" s="49">
        <v>496</v>
      </c>
      <c r="K57" s="49">
        <v>367</v>
      </c>
      <c r="L57" s="49">
        <v>1223</v>
      </c>
      <c r="M57" s="49">
        <v>30</v>
      </c>
      <c r="N57" s="49">
        <v>263</v>
      </c>
      <c r="O57" s="46">
        <f t="shared" si="8"/>
        <v>3927</v>
      </c>
    </row>
    <row r="58" spans="2:20" s="4" customFormat="1" ht="13.5" x14ac:dyDescent="0.25">
      <c r="B58" s="51" t="s">
        <v>34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6">
        <f t="shared" si="8"/>
        <v>0</v>
      </c>
    </row>
    <row r="59" spans="2:20" s="4" customFormat="1" ht="13.5" x14ac:dyDescent="0.25">
      <c r="B59" s="57" t="s">
        <v>35</v>
      </c>
      <c r="C59" s="49">
        <v>0</v>
      </c>
      <c r="D59" s="49">
        <v>0</v>
      </c>
      <c r="E59" s="49">
        <v>0</v>
      </c>
      <c r="F59" s="49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6">
        <f t="shared" si="8"/>
        <v>0</v>
      </c>
    </row>
    <row r="60" spans="2:20" s="4" customFormat="1" ht="13.5" x14ac:dyDescent="0.25">
      <c r="B60" s="59" t="s">
        <v>31</v>
      </c>
      <c r="C60" s="60">
        <f>SUM(C61:C64)</f>
        <v>4847</v>
      </c>
      <c r="D60" s="60">
        <f t="shared" ref="D60:M60" si="10">SUM(D61:D64)</f>
        <v>5474</v>
      </c>
      <c r="E60" s="60">
        <f t="shared" si="10"/>
        <v>1305</v>
      </c>
      <c r="F60" s="60">
        <f t="shared" si="10"/>
        <v>3362</v>
      </c>
      <c r="G60" s="60">
        <f t="shared" si="10"/>
        <v>5179</v>
      </c>
      <c r="H60" s="60">
        <f t="shared" si="10"/>
        <v>10936</v>
      </c>
      <c r="I60" s="60">
        <f t="shared" si="10"/>
        <v>2053</v>
      </c>
      <c r="J60" s="60">
        <f t="shared" si="10"/>
        <v>5363</v>
      </c>
      <c r="K60" s="60">
        <f t="shared" si="10"/>
        <v>12368</v>
      </c>
      <c r="L60" s="60">
        <f t="shared" si="10"/>
        <v>8111</v>
      </c>
      <c r="M60" s="60">
        <f t="shared" si="10"/>
        <v>6683</v>
      </c>
      <c r="N60" s="60">
        <f t="shared" ref="N60" si="11">SUM(N61:N64)</f>
        <v>3272</v>
      </c>
      <c r="O60" s="46">
        <f t="shared" si="8"/>
        <v>68953</v>
      </c>
    </row>
    <row r="61" spans="2:20" s="4" customFormat="1" ht="13.5" x14ac:dyDescent="0.25">
      <c r="B61" s="54" t="s">
        <v>38</v>
      </c>
      <c r="C61" s="42">
        <v>0</v>
      </c>
      <c r="D61" s="42">
        <v>0</v>
      </c>
      <c r="E61" s="49">
        <v>0</v>
      </c>
      <c r="F61" s="49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6">
        <f t="shared" si="8"/>
        <v>0</v>
      </c>
    </row>
    <row r="62" spans="2:20" s="4" customFormat="1" ht="13.5" x14ac:dyDescent="0.25">
      <c r="B62" s="54" t="s">
        <v>39</v>
      </c>
      <c r="C62" s="42">
        <v>0</v>
      </c>
      <c r="D62" s="42">
        <v>0</v>
      </c>
      <c r="E62" s="49">
        <v>0</v>
      </c>
      <c r="F62" s="49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6">
        <f t="shared" si="8"/>
        <v>0</v>
      </c>
    </row>
    <row r="63" spans="2:20" s="4" customFormat="1" ht="13.5" x14ac:dyDescent="0.25">
      <c r="B63" s="54" t="s">
        <v>40</v>
      </c>
      <c r="C63" s="42">
        <v>0</v>
      </c>
      <c r="D63" s="42">
        <v>0</v>
      </c>
      <c r="E63" s="49">
        <v>0</v>
      </c>
      <c r="F63" s="49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46">
        <f t="shared" si="8"/>
        <v>0</v>
      </c>
      <c r="Q63" s="2"/>
      <c r="R63" s="1"/>
      <c r="T63" s="1"/>
    </row>
    <row r="64" spans="2:20" s="4" customFormat="1" ht="13.5" x14ac:dyDescent="0.25">
      <c r="B64" s="54" t="s">
        <v>48</v>
      </c>
      <c r="C64" s="61">
        <v>4847</v>
      </c>
      <c r="D64" s="42">
        <v>5474</v>
      </c>
      <c r="E64" s="61">
        <v>1305</v>
      </c>
      <c r="F64" s="61">
        <v>3362</v>
      </c>
      <c r="G64" s="62">
        <v>5179</v>
      </c>
      <c r="H64" s="62">
        <v>10936</v>
      </c>
      <c r="I64" s="62">
        <v>2053</v>
      </c>
      <c r="J64" s="62">
        <v>5363</v>
      </c>
      <c r="K64" s="62">
        <v>12368</v>
      </c>
      <c r="L64" s="62">
        <v>8111</v>
      </c>
      <c r="M64" s="62">
        <v>6683</v>
      </c>
      <c r="N64" s="62">
        <v>3272</v>
      </c>
      <c r="O64" s="46">
        <f t="shared" si="8"/>
        <v>68953</v>
      </c>
      <c r="Q64" s="2"/>
      <c r="R64" s="1"/>
      <c r="T64" s="1"/>
    </row>
    <row r="65" spans="2:21" ht="12" customHeight="1" thickBot="1" x14ac:dyDescent="0.3">
      <c r="B65" s="63" t="s">
        <v>13</v>
      </c>
      <c r="C65" s="64">
        <f>SUM(C52,C53,C54,C55,C56,C57,C58,C60)</f>
        <v>8308.6</v>
      </c>
      <c r="D65" s="64">
        <f t="shared" ref="D65:N65" si="12">SUM(D52,D53,D54,D55,D56,D57,D58,D60)</f>
        <v>8454</v>
      </c>
      <c r="E65" s="64">
        <f t="shared" si="12"/>
        <v>7412</v>
      </c>
      <c r="F65" s="64">
        <f t="shared" si="12"/>
        <v>7495</v>
      </c>
      <c r="G65" s="64">
        <f t="shared" si="12"/>
        <v>16106</v>
      </c>
      <c r="H65" s="64">
        <f t="shared" si="12"/>
        <v>18507.099999999999</v>
      </c>
      <c r="I65" s="64">
        <f t="shared" si="12"/>
        <v>8266</v>
      </c>
      <c r="J65" s="64">
        <f t="shared" si="12"/>
        <v>14043</v>
      </c>
      <c r="K65" s="64">
        <f t="shared" si="12"/>
        <v>19891</v>
      </c>
      <c r="L65" s="64">
        <f t="shared" si="12"/>
        <v>20244</v>
      </c>
      <c r="M65" s="64">
        <f t="shared" si="12"/>
        <v>15137</v>
      </c>
      <c r="N65" s="64">
        <f t="shared" si="12"/>
        <v>12697</v>
      </c>
      <c r="O65" s="46">
        <f t="shared" si="8"/>
        <v>156560.70000000001</v>
      </c>
      <c r="Q65" s="2"/>
      <c r="S65" s="2"/>
      <c r="U65" s="2"/>
    </row>
    <row r="66" spans="2:21" ht="13.5" x14ac:dyDescent="0.25">
      <c r="B66" s="40" t="s">
        <v>19</v>
      </c>
      <c r="C66" s="31"/>
      <c r="D66" s="31"/>
      <c r="E66" s="31"/>
      <c r="F66" s="65"/>
      <c r="G66" s="65"/>
      <c r="H66" s="65"/>
      <c r="I66" s="31"/>
      <c r="J66" s="31"/>
      <c r="K66" s="31"/>
      <c r="L66" s="31"/>
      <c r="M66" s="31"/>
      <c r="N66" s="31"/>
      <c r="O66" s="32"/>
    </row>
    <row r="67" spans="2:21" ht="15" x14ac:dyDescent="0.2">
      <c r="B67" s="83" t="s">
        <v>55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6" t="s">
        <v>25</v>
      </c>
      <c r="C69" s="77" t="s">
        <v>1</v>
      </c>
      <c r="D69" s="77" t="s">
        <v>2</v>
      </c>
      <c r="E69" s="77" t="s">
        <v>3</v>
      </c>
      <c r="F69" s="77" t="s">
        <v>4</v>
      </c>
      <c r="G69" s="77" t="s">
        <v>5</v>
      </c>
      <c r="H69" s="77" t="s">
        <v>6</v>
      </c>
      <c r="I69" s="77" t="s">
        <v>7</v>
      </c>
      <c r="J69" s="77" t="s">
        <v>8</v>
      </c>
      <c r="K69" s="77" t="s">
        <v>9</v>
      </c>
      <c r="L69" s="77" t="s">
        <v>10</v>
      </c>
      <c r="M69" s="77" t="s">
        <v>11</v>
      </c>
      <c r="N69" s="77" t="s">
        <v>12</v>
      </c>
      <c r="O69" s="78" t="s">
        <v>13</v>
      </c>
    </row>
    <row r="70" spans="2:21" ht="13.5" x14ac:dyDescent="0.25">
      <c r="B70" s="48" t="s">
        <v>0</v>
      </c>
      <c r="C70" s="66">
        <v>492</v>
      </c>
      <c r="D70" s="66">
        <v>1004</v>
      </c>
      <c r="E70" s="66">
        <v>1033</v>
      </c>
      <c r="F70" s="66">
        <v>2295</v>
      </c>
      <c r="G70" s="66">
        <v>1824</v>
      </c>
      <c r="H70" s="66">
        <v>945</v>
      </c>
      <c r="I70" s="66">
        <v>2163</v>
      </c>
      <c r="J70" s="66">
        <v>2153</v>
      </c>
      <c r="K70" s="66">
        <v>2136</v>
      </c>
      <c r="L70" s="66">
        <v>1954</v>
      </c>
      <c r="M70" s="66">
        <v>1661</v>
      </c>
      <c r="N70" s="66">
        <v>1863</v>
      </c>
      <c r="O70" s="67">
        <f>SUM(C70:N70)</f>
        <v>19523</v>
      </c>
    </row>
    <row r="71" spans="2:21" ht="13.5" x14ac:dyDescent="0.25">
      <c r="B71" s="48" t="s">
        <v>36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308</v>
      </c>
      <c r="N71" s="66">
        <v>159</v>
      </c>
      <c r="O71" s="67">
        <f>SUM(C71:N71)</f>
        <v>467</v>
      </c>
    </row>
    <row r="72" spans="2:21" ht="14.25" thickBot="1" x14ac:dyDescent="0.3">
      <c r="B72" s="39" t="s">
        <v>13</v>
      </c>
      <c r="C72" s="63">
        <f t="shared" ref="C72:N72" si="13">SUM(C70:C71)</f>
        <v>492</v>
      </c>
      <c r="D72" s="63">
        <f t="shared" si="13"/>
        <v>1004</v>
      </c>
      <c r="E72" s="63">
        <f t="shared" si="13"/>
        <v>1033</v>
      </c>
      <c r="F72" s="63">
        <f t="shared" si="13"/>
        <v>2295</v>
      </c>
      <c r="G72" s="63">
        <f t="shared" si="13"/>
        <v>1824</v>
      </c>
      <c r="H72" s="63">
        <f t="shared" si="13"/>
        <v>945</v>
      </c>
      <c r="I72" s="63">
        <f t="shared" si="13"/>
        <v>2163</v>
      </c>
      <c r="J72" s="63">
        <f t="shared" si="13"/>
        <v>2153</v>
      </c>
      <c r="K72" s="63">
        <f t="shared" si="13"/>
        <v>2136</v>
      </c>
      <c r="L72" s="63">
        <f t="shared" si="13"/>
        <v>1954</v>
      </c>
      <c r="M72" s="63">
        <f t="shared" si="13"/>
        <v>1969</v>
      </c>
      <c r="N72" s="63">
        <f t="shared" si="13"/>
        <v>2022</v>
      </c>
      <c r="O72" s="67">
        <f>SUM(C72:N72)</f>
        <v>19990</v>
      </c>
    </row>
    <row r="73" spans="2:21" ht="11.25" customHeight="1" x14ac:dyDescent="0.2"/>
    <row r="75" spans="2:21" x14ac:dyDescent="0.2">
      <c r="C75" s="15"/>
      <c r="D75" s="15"/>
      <c r="E75" s="15"/>
      <c r="F75" s="15"/>
      <c r="G75" s="15"/>
      <c r="H75" s="15"/>
      <c r="I75" s="15"/>
      <c r="J75" s="15"/>
      <c r="K75" s="15"/>
    </row>
    <row r="76" spans="2:21" x14ac:dyDescent="0.2">
      <c r="F76" s="15"/>
      <c r="G76" s="15"/>
      <c r="H76" s="15"/>
      <c r="O76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ignoredErrors>
    <ignoredError sqref="O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2019-06-11T21:40:06Z</cp:lastPrinted>
  <dcterms:created xsi:type="dcterms:W3CDTF">2010-12-29T18:43:41Z</dcterms:created>
  <dcterms:modified xsi:type="dcterms:W3CDTF">2020-06-05T19:58:52Z</dcterms:modified>
</cp:coreProperties>
</file>