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ejandro.PUERTO\Documents\JENNIFFER MAR INFORMÁTICA\2022\"/>
    </mc:Choice>
  </mc:AlternateContent>
  <bookViews>
    <workbookView xWindow="-7590" yWindow="2055" windowWidth="15480" windowHeight="9465" tabRatio="738" activeTab="1"/>
  </bookViews>
  <sheets>
    <sheet name="Mov.PortuarioMensual " sheetId="177" r:id="rId1"/>
    <sheet name="Mov. Embarcaciones " sheetId="178" r:id="rId2"/>
    <sheet name="Mov. carga " sheetId="179" r:id="rId3"/>
    <sheet name="FORMATO-MPM01A" sheetId="180" r:id="rId4"/>
    <sheet name="Formato_MPM02A" sheetId="181" r:id="rId5"/>
    <sheet name="Formato MPM03" sheetId="182" r:id="rId6"/>
    <sheet name="Formato MPM03 (2)" sheetId="183" r:id="rId7"/>
    <sheet name="Formato MPM03 (3)" sheetId="184" r:id="rId8"/>
  </sheets>
  <definedNames>
    <definedName name="_xlnm.Print_Area" localSheetId="2">'Mov. carga '!$A$1:$O$72</definedName>
    <definedName name="_xlnm.Print_Area" localSheetId="0">'Mov.PortuarioMensual '!$A$1:$P$77</definedName>
  </definedNames>
  <calcPr calcId="152511"/>
</workbook>
</file>

<file path=xl/calcChain.xml><?xml version="1.0" encoding="utf-8"?>
<calcChain xmlns="http://schemas.openxmlformats.org/spreadsheetml/2006/main">
  <c r="D19" i="180" l="1"/>
  <c r="C19" i="180"/>
  <c r="E32" i="177" l="1"/>
  <c r="E31" i="177"/>
  <c r="D32" i="177" l="1"/>
  <c r="D31" i="177"/>
  <c r="D44" i="177"/>
  <c r="C46" i="177" l="1"/>
  <c r="C31" i="177"/>
  <c r="C32" i="177"/>
  <c r="I8" i="179" l="1"/>
  <c r="H8" i="179"/>
  <c r="E25" i="179" l="1"/>
  <c r="E60" i="177" l="1"/>
  <c r="D42" i="179" l="1"/>
  <c r="O40" i="178" l="1"/>
  <c r="O7" i="178"/>
  <c r="I67" i="177" l="1"/>
  <c r="D67" i="177" l="1"/>
  <c r="E67" i="177"/>
  <c r="F67" i="177"/>
  <c r="G67" i="177"/>
  <c r="H67" i="177"/>
  <c r="J67" i="177"/>
  <c r="K67" i="177"/>
  <c r="L67" i="177"/>
  <c r="M67" i="177"/>
  <c r="N67" i="177"/>
  <c r="C67" i="177"/>
  <c r="N30" i="177" l="1"/>
  <c r="N7" i="179" l="1"/>
  <c r="N60" i="179" l="1"/>
  <c r="N65" i="179" s="1"/>
  <c r="N60" i="177"/>
  <c r="N56" i="177"/>
  <c r="N50" i="177"/>
  <c r="N39" i="177"/>
  <c r="N29" i="177"/>
  <c r="N19" i="177"/>
  <c r="N12" i="177"/>
  <c r="I12" i="177" l="1"/>
  <c r="O54" i="179" l="1"/>
  <c r="O32" i="177" l="1"/>
  <c r="O30" i="178"/>
  <c r="E72" i="179"/>
  <c r="F72" i="179"/>
  <c r="G72" i="179"/>
  <c r="H72" i="179"/>
  <c r="I72" i="179"/>
  <c r="J72" i="179"/>
  <c r="K72" i="179"/>
  <c r="L72" i="179"/>
  <c r="M72" i="179"/>
  <c r="N72" i="179"/>
  <c r="D72" i="179"/>
  <c r="C72" i="179"/>
  <c r="O71" i="179"/>
  <c r="O70" i="179"/>
  <c r="O64" i="179"/>
  <c r="O63" i="179"/>
  <c r="O62" i="179"/>
  <c r="O61" i="179"/>
  <c r="M60" i="179"/>
  <c r="M65" i="179" s="1"/>
  <c r="L60" i="179"/>
  <c r="K60" i="179"/>
  <c r="K65" i="179" s="1"/>
  <c r="J60" i="179"/>
  <c r="J65" i="179" s="1"/>
  <c r="I60" i="179"/>
  <c r="I65" i="179" s="1"/>
  <c r="H60" i="179"/>
  <c r="H65" i="179" s="1"/>
  <c r="G60" i="179"/>
  <c r="G65" i="179" s="1"/>
  <c r="F60" i="179"/>
  <c r="F65" i="179" s="1"/>
  <c r="E60" i="179"/>
  <c r="E65" i="179" s="1"/>
  <c r="D60" i="179"/>
  <c r="D65" i="179" s="1"/>
  <c r="C60" i="179"/>
  <c r="C65" i="179" s="1"/>
  <c r="O59" i="179"/>
  <c r="O58" i="179"/>
  <c r="O57" i="179"/>
  <c r="O56" i="179"/>
  <c r="O55" i="179"/>
  <c r="O53" i="179"/>
  <c r="O52" i="179"/>
  <c r="O45" i="179"/>
  <c r="O44" i="179"/>
  <c r="O43" i="179"/>
  <c r="N42" i="179"/>
  <c r="N46" i="179" s="1"/>
  <c r="M42" i="179"/>
  <c r="M46" i="179" s="1"/>
  <c r="L42" i="179"/>
  <c r="L46" i="179" s="1"/>
  <c r="K42" i="179"/>
  <c r="K46" i="179" s="1"/>
  <c r="J42" i="179"/>
  <c r="J46" i="179" s="1"/>
  <c r="I42" i="179"/>
  <c r="I46" i="179" s="1"/>
  <c r="H42" i="179"/>
  <c r="H46" i="179" s="1"/>
  <c r="G42" i="179"/>
  <c r="G46" i="179" s="1"/>
  <c r="F42" i="179"/>
  <c r="F46" i="179" s="1"/>
  <c r="E42" i="179"/>
  <c r="E46" i="179" s="1"/>
  <c r="D46" i="179"/>
  <c r="C42" i="179"/>
  <c r="C46" i="179" s="1"/>
  <c r="O41" i="179"/>
  <c r="O40" i="179"/>
  <c r="O39" i="179"/>
  <c r="O38" i="179"/>
  <c r="O37" i="179"/>
  <c r="O36" i="179"/>
  <c r="O35" i="179"/>
  <c r="O34" i="179"/>
  <c r="O33" i="179"/>
  <c r="O32" i="179"/>
  <c r="O31" i="179"/>
  <c r="N25" i="179"/>
  <c r="M25" i="179"/>
  <c r="L25" i="179"/>
  <c r="K25" i="179"/>
  <c r="J25" i="179"/>
  <c r="I25" i="179"/>
  <c r="H25" i="179"/>
  <c r="G25" i="179"/>
  <c r="F25" i="179"/>
  <c r="D25" i="179"/>
  <c r="C25" i="179"/>
  <c r="O24" i="179"/>
  <c r="N16" i="179"/>
  <c r="M16" i="179"/>
  <c r="L16" i="179"/>
  <c r="K16" i="179"/>
  <c r="J16" i="179"/>
  <c r="I16" i="179"/>
  <c r="H16" i="179"/>
  <c r="G16" i="179"/>
  <c r="F16" i="179"/>
  <c r="E16" i="179"/>
  <c r="D16" i="179"/>
  <c r="C16" i="179"/>
  <c r="O15" i="179"/>
  <c r="O14" i="179"/>
  <c r="O13" i="179"/>
  <c r="M7" i="179"/>
  <c r="L7" i="179"/>
  <c r="K7" i="179"/>
  <c r="J7" i="179"/>
  <c r="I7" i="179"/>
  <c r="H7" i="179"/>
  <c r="G7" i="179"/>
  <c r="F7" i="179"/>
  <c r="E7" i="179"/>
  <c r="D7" i="179"/>
  <c r="C7" i="179"/>
  <c r="O6" i="179"/>
  <c r="O5" i="179"/>
  <c r="O4" i="179"/>
  <c r="N54" i="178"/>
  <c r="M54" i="178"/>
  <c r="L54" i="178"/>
  <c r="K54" i="178"/>
  <c r="J54" i="178"/>
  <c r="I54" i="178"/>
  <c r="H54" i="178"/>
  <c r="G54" i="178"/>
  <c r="F54" i="178"/>
  <c r="E54" i="178"/>
  <c r="D54" i="178"/>
  <c r="C54" i="178"/>
  <c r="O53" i="178"/>
  <c r="N48" i="178"/>
  <c r="M48" i="178"/>
  <c r="L48" i="178"/>
  <c r="K48" i="178"/>
  <c r="J48" i="178"/>
  <c r="I48" i="178"/>
  <c r="H48" i="178"/>
  <c r="G48" i="178"/>
  <c r="F48" i="178"/>
  <c r="E48" i="178"/>
  <c r="D48" i="178"/>
  <c r="C48" i="178"/>
  <c r="O47" i="178"/>
  <c r="O46" i="178"/>
  <c r="O45" i="178"/>
  <c r="O44" i="178"/>
  <c r="O43" i="178"/>
  <c r="O42" i="178"/>
  <c r="O41" i="178"/>
  <c r="O39" i="178"/>
  <c r="O38" i="178"/>
  <c r="O37" i="178"/>
  <c r="N32" i="178"/>
  <c r="M32" i="178"/>
  <c r="L32" i="178"/>
  <c r="K32" i="178"/>
  <c r="J32" i="178"/>
  <c r="I32" i="178"/>
  <c r="H32" i="178"/>
  <c r="G32" i="178"/>
  <c r="F32" i="178"/>
  <c r="E32" i="178"/>
  <c r="D32" i="178"/>
  <c r="C32" i="178"/>
  <c r="O31" i="178"/>
  <c r="O29" i="178"/>
  <c r="O28" i="178"/>
  <c r="O27" i="178"/>
  <c r="O26" i="178"/>
  <c r="O25" i="178"/>
  <c r="O24" i="178"/>
  <c r="O23" i="178"/>
  <c r="O22" i="178"/>
  <c r="O21" i="178"/>
  <c r="O20" i="178"/>
  <c r="O19" i="178"/>
  <c r="N14" i="178"/>
  <c r="M14" i="178"/>
  <c r="L14" i="178"/>
  <c r="K14" i="178"/>
  <c r="J14" i="178"/>
  <c r="I14" i="178"/>
  <c r="H14" i="178"/>
  <c r="G14" i="178"/>
  <c r="F14" i="178"/>
  <c r="E14" i="178"/>
  <c r="D14" i="178"/>
  <c r="C14" i="178"/>
  <c r="O13" i="178"/>
  <c r="O12" i="178"/>
  <c r="O11" i="178"/>
  <c r="O10" i="178"/>
  <c r="O9" i="178"/>
  <c r="O8" i="178"/>
  <c r="O6" i="178"/>
  <c r="O5" i="178"/>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F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30" i="177"/>
  <c r="K29" i="177" s="1"/>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L65" i="179" l="1"/>
  <c r="O65" i="179" s="1"/>
  <c r="O54" i="178"/>
  <c r="O56" i="177"/>
  <c r="O30" i="177"/>
  <c r="O25" i="179"/>
  <c r="O7" i="179"/>
  <c r="O60" i="179"/>
  <c r="O48" i="178"/>
  <c r="O32" i="178"/>
  <c r="O14" i="178"/>
  <c r="H29" i="177"/>
  <c r="O29" i="177" s="1"/>
  <c r="O16" i="179"/>
  <c r="O72" i="179"/>
  <c r="O60" i="177"/>
  <c r="O19" i="177"/>
  <c r="O50" i="177"/>
  <c r="O67" i="177"/>
  <c r="O46" i="179"/>
  <c r="O12" i="177"/>
  <c r="O42" i="179"/>
  <c r="O48" i="177" l="1"/>
  <c r="D39" i="177"/>
  <c r="O39" i="177" l="1"/>
</calcChain>
</file>

<file path=xl/comments1.xml><?xml version="1.0" encoding="utf-8"?>
<comments xmlns="http://schemas.openxmlformats.org/spreadsheetml/2006/main">
  <authors>
    <author>Asesoria Tecnica Estadistica</author>
    <author>GUADALUPE PEREZ JIMENEZ</author>
  </authors>
  <commentList>
    <comment ref="L74" authorId="0" shapeId="0">
      <text>
        <r>
          <rPr>
            <b/>
            <sz val="9"/>
            <color indexed="81"/>
            <rFont val="Tahoma"/>
            <family val="2"/>
          </rPr>
          <t>Asesoria Tecnica Estadistica:</t>
        </r>
        <r>
          <rPr>
            <sz val="9"/>
            <color indexed="81"/>
            <rFont val="Tahoma"/>
            <family val="2"/>
          </rPr>
          <t xml:space="preserve">
EL BUQUE VIENE DE VIANA DO CASTELO, PORTUGAL.</t>
        </r>
      </text>
    </comment>
    <comment ref="N134" authorId="1" shapeId="0">
      <text>
        <r>
          <rPr>
            <b/>
            <sz val="9"/>
            <color indexed="81"/>
            <rFont val="Tahoma"/>
            <family val="2"/>
          </rPr>
          <t>GUADALUPE PEREZ JIMENEZ:</t>
        </r>
        <r>
          <rPr>
            <sz val="9"/>
            <color indexed="81"/>
            <rFont val="Tahoma"/>
            <family val="2"/>
          </rPr>
          <t xml:space="preserve">
EL DESTINO DEL BUQUE FUE BALTIMORE, USA.</t>
        </r>
      </text>
    </comment>
  </commentList>
</comments>
</file>

<file path=xl/sharedStrings.xml><?xml version="1.0" encoding="utf-8"?>
<sst xmlns="http://schemas.openxmlformats.org/spreadsheetml/2006/main" count="10015" uniqueCount="1019">
  <si>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</si>
  <si>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</si>
  <si>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</si>
  <si>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</si>
  <si>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</si>
  <si>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</si>
  <si>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</si>
  <si>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</si>
  <si>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</si>
  <si>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</si>
  <si>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</si>
  <si>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</si>
  <si>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</si>
  <si>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</si>
  <si>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</si>
  <si>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</si>
  <si>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</si>
  <si>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</si>
  <si>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</si>
  <si>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</si>
  <si>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</si>
  <si>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</si>
  <si>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</si>
  <si>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</si>
  <si>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</si>
  <si>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</si>
  <si>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</si>
  <si>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</si>
  <si>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</si>
  <si>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</si>
  <si>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</si>
  <si>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</si>
  <si>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</si>
  <si>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</si>
  <si>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</si>
  <si>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</si>
  <si>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</si>
  <si>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</si>
  <si>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</si>
  <si>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</si>
  <si>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</si>
  <si>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</si>
  <si>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</si>
  <si>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</si>
  <si>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</si>
  <si>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</si>
  <si>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</si>
  <si>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</si>
  <si>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</si>
  <si>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</si>
  <si>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</si>
  <si>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</si>
  <si>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</si>
  <si>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</si>
  <si>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</si>
  <si>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</si>
  <si>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</si>
  <si>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</si>
  <si>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</si>
  <si>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</si>
  <si>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</si>
  <si>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</si>
  <si>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</si>
  <si>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</si>
  <si>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</si>
  <si>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</si>
  <si>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</si>
  <si>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</si>
  <si>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</si>
  <si>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</si>
  <si>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</si>
  <si>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</si>
  <si>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</si>
  <si>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</si>
  <si>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</si>
  <si>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</si>
  <si>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</si>
  <si>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</si>
  <si>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</si>
  <si>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</si>
  <si>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</si>
  <si>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</si>
  <si>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</si>
  <si>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</si>
  <si>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</si>
  <si>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</si>
  <si>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</si>
  <si>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</si>
  <si>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</si>
  <si>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</si>
  <si>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</si>
  <si>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</si>
  <si>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</si>
  <si>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</si>
  <si>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</si>
  <si>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</si>
  <si>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</si>
  <si>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</si>
  <si>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</si>
  <si>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Asfalto</t>
  </si>
  <si>
    <t>Nitrógeno</t>
  </si>
  <si>
    <t>Xileno</t>
  </si>
  <si>
    <t>Ácido Clorhídrico</t>
  </si>
  <si>
    <t>Carga General</t>
  </si>
  <si>
    <t>Carga Mineral (Barita)</t>
  </si>
  <si>
    <t>Carga Mineral (Cemento)</t>
  </si>
  <si>
    <t>Granel mineral semi mecanizado (grava)</t>
  </si>
  <si>
    <t>Mineral Fraccionada</t>
  </si>
  <si>
    <t>Graneles (Mineral/Coque de petróleo)</t>
  </si>
  <si>
    <t>Graneles (Agrícola/Azúcar)</t>
  </si>
  <si>
    <t>Graneles (Agrícola/Plátano)</t>
  </si>
  <si>
    <t>Cabotaje (Monoboyas)</t>
  </si>
  <si>
    <t>Salmuera/lodo emulsion</t>
  </si>
  <si>
    <t>Lodo de perforacion</t>
  </si>
  <si>
    <t>(Catamaran/pesquero/geofisicos)</t>
  </si>
  <si>
    <t>Chalanes/barcaza</t>
  </si>
  <si>
    <t>Terminal MDA 47 S.A.P.I.</t>
  </si>
  <si>
    <t>Combustible</t>
  </si>
  <si>
    <t>Sumergible</t>
  </si>
  <si>
    <t xml:space="preserve"> Acumulado Ene- Dic 2021</t>
  </si>
  <si>
    <t>(Catamaran/pesquero/geofisicos/dragas)</t>
  </si>
  <si>
    <t>Serie Mensual de Movimiento Portuario 2022</t>
  </si>
  <si>
    <t xml:space="preserve"> Acumulado Ene- Dic 2022</t>
  </si>
  <si>
    <t>Movimiento de Embarcaciones (Arribos) en Terminal de Abastecimiento  2022</t>
  </si>
  <si>
    <t>Movimiento de Embarcaciones (Arribos) Terminal de Usos Múltiples 2022</t>
  </si>
  <si>
    <t>Movimiento de Embarcaciones (Arribos) Terminal MDA 47, S.A.P.I. DE C.V. 2022</t>
  </si>
  <si>
    <t>Movimiento de Embarcaciones en el área de Monoboyas 2022</t>
  </si>
  <si>
    <t>Movimiento mensual de carga de crudo en Monoboyas por calidad de producto 2022</t>
  </si>
  <si>
    <t>Insumos transportados por PEMEX  Exploración y Producción al área de Plataformas por el Puerto de Dos Bocas 2022</t>
  </si>
  <si>
    <t>Movimiento mensual de carga Cabotaje en Terminal de Abastecimiento 2022</t>
  </si>
  <si>
    <t>Movimiento mensual de carga de Altura en la Terminal de Usos Multiples  2022</t>
  </si>
  <si>
    <t>Movimiento mensual de carga Cabotaje en Terminal de Usos Múltiples 2022</t>
  </si>
  <si>
    <t>Embarque y desembarque de pasajeros en la Terminal de Usos Múltiples 2022</t>
  </si>
  <si>
    <t>COORDINACION GENERAL DE PUERTOS Y MARINA MERCANTE</t>
  </si>
  <si>
    <t>CLAVE DE FORMATO:</t>
  </si>
  <si>
    <t>MP-M-01-A</t>
  </si>
  <si>
    <t>MOVIMIENTO PORTUARIO MENSUAL</t>
  </si>
  <si>
    <t>CARGA Y BUQUES</t>
  </si>
  <si>
    <t xml:space="preserve">PUERTO : </t>
  </si>
  <si>
    <t>DOS BOCAS</t>
  </si>
  <si>
    <t>AÑO:</t>
  </si>
  <si>
    <t>MES:</t>
  </si>
  <si>
    <t>MARZO</t>
  </si>
  <si>
    <t>TONELADAS</t>
  </si>
  <si>
    <t>EMBARCACIONES</t>
  </si>
  <si>
    <t>TRAFICO</t>
  </si>
  <si>
    <t>TIPO DE CARGA</t>
  </si>
  <si>
    <t>ENTRADA</t>
  </si>
  <si>
    <t>SALIDA</t>
  </si>
  <si>
    <t>BUQUES</t>
  </si>
  <si>
    <t>MENORES</t>
  </si>
  <si>
    <t>TRANSBORDADORES</t>
  </si>
  <si>
    <t>ALTURA</t>
  </si>
  <si>
    <t>GENERAL</t>
  </si>
  <si>
    <t>CONTENERIZADA</t>
  </si>
  <si>
    <t>AGRICOLA</t>
  </si>
  <si>
    <t>MINERAL</t>
  </si>
  <si>
    <t>PETROLEO Y DERIVADOS</t>
  </si>
  <si>
    <t>OTROS FLUIDOS</t>
  </si>
  <si>
    <t>CABOTAJE</t>
  </si>
  <si>
    <t>* CIFRA PRELIMINAR</t>
  </si>
  <si>
    <t>MP-M-02-A</t>
  </si>
  <si>
    <t>CONTENEDORES</t>
  </si>
  <si>
    <t>TERMINAL:</t>
  </si>
  <si>
    <t>TERMINAL DE USOS MÚLTIPLES</t>
  </si>
  <si>
    <t>CANTIDAD</t>
  </si>
  <si>
    <t>PESO</t>
  </si>
  <si>
    <t>ll_vc</t>
  </si>
  <si>
    <t>NAVEGACION</t>
  </si>
  <si>
    <t>TAMAÑO</t>
  </si>
  <si>
    <t>REFRIG.</t>
  </si>
  <si>
    <t>TANQUE</t>
  </si>
  <si>
    <t>OTROS*</t>
  </si>
  <si>
    <t>CARGA</t>
  </si>
  <si>
    <t>TARA</t>
  </si>
  <si>
    <t>LLENOS</t>
  </si>
  <si>
    <t>IMPORTACION</t>
  </si>
  <si>
    <t>20 PIES</t>
  </si>
  <si>
    <t>40 PIES</t>
  </si>
  <si>
    <t>EXPORTACION</t>
  </si>
  <si>
    <t>TRANSBORDO</t>
  </si>
  <si>
    <t>VACIOS</t>
  </si>
  <si>
    <r>
      <rPr>
        <b/>
        <sz val="11"/>
        <rFont val="Calibri"/>
        <family val="2"/>
        <scheme val="minor"/>
      </rPr>
      <t>Nota:</t>
    </r>
    <r>
      <rPr>
        <sz val="11"/>
        <rFont val="Calibri"/>
        <family val="2"/>
        <scheme val="minor"/>
      </rPr>
      <t xml:space="preserve"> Durante el periodo del 1 al 31 de marzo de 2022 no se operaron contenedores por el Puerto de Dos Bocas, Tab.</t>
    </r>
  </si>
  <si>
    <t xml:space="preserve">COORDINACION GENERAL DE PUERTOS Y MARINA MERCANTE </t>
  </si>
  <si>
    <t xml:space="preserve"> MP-M-03</t>
  </si>
  <si>
    <t>EMBARCACIONES NACIONALES Y EXTRANJERAS</t>
  </si>
  <si>
    <t>PUERTO:</t>
  </si>
  <si>
    <t>DOS BOCAS  (MONOBOYAS)</t>
  </si>
  <si>
    <t>NUM. REF.</t>
  </si>
  <si>
    <t>NOMBRE DEL BUQUE</t>
  </si>
  <si>
    <t>NUMERO IMO</t>
  </si>
  <si>
    <t>CAUSA DEL ARRIBO</t>
  </si>
  <si>
    <t>BANDERA</t>
  </si>
  <si>
    <t>T.B.R.</t>
  </si>
  <si>
    <t>ESLORA</t>
  </si>
  <si>
    <t>MANGA</t>
  </si>
  <si>
    <t>TIPO DE EMBARCACION</t>
  </si>
  <si>
    <t>CALADO MAXIMO</t>
  </si>
  <si>
    <t>LINEA NAVIERA</t>
  </si>
  <si>
    <t>PUERTO ANTERIOR</t>
  </si>
  <si>
    <t>FECHA/HORA ARRIBO</t>
  </si>
  <si>
    <t>SIGUIENTE PUERTO</t>
  </si>
  <si>
    <t>FECHA/HORA ZARPE</t>
  </si>
  <si>
    <t>TRAFICO / MOVIMIENTO.</t>
  </si>
  <si>
    <t>PRODUCTO</t>
  </si>
  <si>
    <t>VEHICULOS</t>
  </si>
  <si>
    <t>CAJAS_20</t>
  </si>
  <si>
    <t>CAJAS_40</t>
  </si>
  <si>
    <t>MUELLE</t>
  </si>
  <si>
    <t>TERMINAL</t>
  </si>
  <si>
    <t>MANIOBRISTA</t>
  </si>
  <si>
    <t>HORAS BUQUE EN PUERTO</t>
  </si>
  <si>
    <t>HORAS BUQUE EN MUELLE</t>
  </si>
  <si>
    <t>HORAS BUQUE EN OPERACIÓN</t>
  </si>
  <si>
    <t>1</t>
  </si>
  <si>
    <t>WONDER BELLATRIX</t>
  </si>
  <si>
    <t>LIBERIA</t>
  </si>
  <si>
    <t>BUQUE TANQUE</t>
  </si>
  <si>
    <t>ESTADOS UNIDOS DE AMERICA</t>
  </si>
  <si>
    <t>PETRÓLEO Y DERIVADOS</t>
  </si>
  <si>
    <t>PETRÓLEO</t>
  </si>
  <si>
    <t>MONOBOYA DOS</t>
  </si>
  <si>
    <t>MONOBOYA</t>
  </si>
  <si>
    <t>PEMEX</t>
  </si>
  <si>
    <t>2</t>
  </si>
  <si>
    <t>GRIMSTAD</t>
  </si>
  <si>
    <t>BAHAMAS</t>
  </si>
  <si>
    <t>MONOBOYA UNO</t>
  </si>
  <si>
    <t>3</t>
  </si>
  <si>
    <t>DUBAI GLAMOUR</t>
  </si>
  <si>
    <t>ISLAS MARSHALL</t>
  </si>
  <si>
    <t>4</t>
  </si>
  <si>
    <t>IBLEA</t>
  </si>
  <si>
    <t>5</t>
  </si>
  <si>
    <t>ERIK SPIRIT</t>
  </si>
  <si>
    <t>6</t>
  </si>
  <si>
    <t>EAGLE HATTERAS</t>
  </si>
  <si>
    <t>ISLE OF MAN</t>
  </si>
  <si>
    <t>7</t>
  </si>
  <si>
    <t>WONDER MUSICA</t>
  </si>
  <si>
    <t>8</t>
  </si>
  <si>
    <t>NORDTULIP</t>
  </si>
  <si>
    <t>PORTUGAL</t>
  </si>
  <si>
    <t>9</t>
  </si>
  <si>
    <t>10</t>
  </si>
  <si>
    <t>SEA HOLLY</t>
  </si>
  <si>
    <t>COLOMBIA</t>
  </si>
  <si>
    <t>11</t>
  </si>
  <si>
    <t>SEBAROK SPIRIT</t>
  </si>
  <si>
    <t>TRINIDAD Y TOBAGO</t>
  </si>
  <si>
    <t>12</t>
  </si>
  <si>
    <t>13</t>
  </si>
  <si>
    <t>NIPPON PRINCESS</t>
  </si>
  <si>
    <t>14</t>
  </si>
  <si>
    <t>PHOENIX BEACON</t>
  </si>
  <si>
    <t>PANAMA</t>
  </si>
  <si>
    <t>15</t>
  </si>
  <si>
    <t>16</t>
  </si>
  <si>
    <t>EAGLE LOUISIANA</t>
  </si>
  <si>
    <t>DOS BOCAS  (TERMINAL DE USOS MÚLTIPLES)</t>
  </si>
  <si>
    <t>-</t>
  </si>
  <si>
    <t>GRIJALVA</t>
  </si>
  <si>
    <t>CARGA/DESCARGA</t>
  </si>
  <si>
    <t>MEXICO</t>
  </si>
  <si>
    <t>PLATAFORMA</t>
  </si>
  <si>
    <t>AREA DE PLATAFORMAS</t>
  </si>
  <si>
    <t>OFFSHORE</t>
  </si>
  <si>
    <t>GENERAL SUELTA</t>
  </si>
  <si>
    <t>CARGA GENERAL</t>
  </si>
  <si>
    <t>TUM</t>
  </si>
  <si>
    <t>USOS MÚLTIPLES</t>
  </si>
  <si>
    <t>TERMINAL MARITIMA DOS BOCAS</t>
  </si>
  <si>
    <t>HARVEY CLIPPER</t>
  </si>
  <si>
    <t>LANCHA</t>
  </si>
  <si>
    <t>SOCIEDAD COOPERATIVA DE SERVICIO DOS BOCAS</t>
  </si>
  <si>
    <t>HOS WINCHESTER</t>
  </si>
  <si>
    <t>ABASTECEDOR</t>
  </si>
  <si>
    <t>PUNTA JEREZ</t>
  </si>
  <si>
    <t>ENAV SAGUARO</t>
  </si>
  <si>
    <t>DOÑA SILVIA</t>
  </si>
  <si>
    <t>CINDY TIDE</t>
  </si>
  <si>
    <t>FLUIDO DE PERFORACIÓN</t>
  </si>
  <si>
    <t>SPICA</t>
  </si>
  <si>
    <t>BAKER HUGHES</t>
  </si>
  <si>
    <t>DON DANIEL T</t>
  </si>
  <si>
    <t>FELTON TIDE</t>
  </si>
  <si>
    <t xml:space="preserve">TERMINAL MARITIMA DOS BOCAS </t>
  </si>
  <si>
    <t>17</t>
  </si>
  <si>
    <t>PUNTA DELGADA</t>
  </si>
  <si>
    <t>18</t>
  </si>
  <si>
    <t>19</t>
  </si>
  <si>
    <t>20</t>
  </si>
  <si>
    <t>21</t>
  </si>
  <si>
    <t>22</t>
  </si>
  <si>
    <t>23</t>
  </si>
  <si>
    <t>DONGBANG GIANT NO.1</t>
  </si>
  <si>
    <t>DESCARGA</t>
  </si>
  <si>
    <t>KOREA</t>
  </si>
  <si>
    <t>GOHYEON, BUSAN, COREA DEL SUR</t>
  </si>
  <si>
    <t>BUSAN, COREA DEL SUR</t>
  </si>
  <si>
    <t>IMPORTACIÓN</t>
  </si>
  <si>
    <t>EQUIPOS MODULARES</t>
  </si>
  <si>
    <t>24</t>
  </si>
  <si>
    <t>COE LENI</t>
  </si>
  <si>
    <t>BUQUE MOTOR</t>
  </si>
  <si>
    <t>AVILES, ASTURIAS, ESPAÑA
AMBERES, BELGICA</t>
  </si>
  <si>
    <t>HOUSTON, TX</t>
  </si>
  <si>
    <t>25</t>
  </si>
  <si>
    <t>26</t>
  </si>
  <si>
    <t>27</t>
  </si>
  <si>
    <t>28</t>
  </si>
  <si>
    <t>29</t>
  </si>
  <si>
    <t>30</t>
  </si>
  <si>
    <t>31</t>
  </si>
  <si>
    <t>32</t>
  </si>
  <si>
    <t>33</t>
  </si>
  <si>
    <t>34</t>
  </si>
  <si>
    <t>35</t>
  </si>
  <si>
    <t>36</t>
  </si>
  <si>
    <t>37</t>
  </si>
  <si>
    <t>38</t>
  </si>
  <si>
    <t>39</t>
  </si>
  <si>
    <t>40</t>
  </si>
  <si>
    <t>41</t>
  </si>
  <si>
    <t>42</t>
  </si>
  <si>
    <t>43</t>
  </si>
  <si>
    <t>44</t>
  </si>
  <si>
    <t>45</t>
  </si>
  <si>
    <t>ISLA SAN LUIS</t>
  </si>
  <si>
    <t>46</t>
  </si>
  <si>
    <t>47</t>
  </si>
  <si>
    <t>48</t>
  </si>
  <si>
    <t>49</t>
  </si>
  <si>
    <t>BBC ORION</t>
  </si>
  <si>
    <t>ANTIGUA Y BARBUDA</t>
  </si>
  <si>
    <t>GUNSAN, KOREA DEL SUR
MASAN, KOREA DEL SUR</t>
  </si>
  <si>
    <t>PORT MANATEE, USA</t>
  </si>
  <si>
    <t>TERMINAL MARITIMA DOS BOCAS
SOCIEDAD COOPERATIVA DE SERVICIO DOS BOCAS</t>
  </si>
  <si>
    <t>50</t>
  </si>
  <si>
    <t>51</t>
  </si>
  <si>
    <t>52</t>
  </si>
  <si>
    <t>53</t>
  </si>
  <si>
    <t>54</t>
  </si>
  <si>
    <t>55</t>
  </si>
  <si>
    <t>56</t>
  </si>
  <si>
    <t>57</t>
  </si>
  <si>
    <t>58</t>
  </si>
  <si>
    <t>HARVEY LEADER</t>
  </si>
  <si>
    <t>WEATHERFORD</t>
  </si>
  <si>
    <t>59</t>
  </si>
  <si>
    <t>60</t>
  </si>
  <si>
    <t>61</t>
  </si>
  <si>
    <t>LONE</t>
  </si>
  <si>
    <t>ONSAN, KOREA</t>
  </si>
  <si>
    <t>CUXHAVEN, ALEMANIA</t>
  </si>
  <si>
    <t>62</t>
  </si>
  <si>
    <t>ANNEMIEKE</t>
  </si>
  <si>
    <t>TARRAGONA, ESPAÑA</t>
  </si>
  <si>
    <t>EVERGLADES, FLORIDA, USA</t>
  </si>
  <si>
    <t>SOCIEDAD COOPERATIVA DE SERVICIO DOS BOCAS
TERMINAL MARITIMA DOS BOCAS</t>
  </si>
  <si>
    <t>63</t>
  </si>
  <si>
    <t>MONIKA</t>
  </si>
  <si>
    <t>PORT KLANG, MALASIA</t>
  </si>
  <si>
    <t>KINGSTON JAMAICA</t>
  </si>
  <si>
    <t xml:space="preserve">SOCIEDAD COOPERATIVA DE SERVICIO DOS BOCAS
</t>
  </si>
  <si>
    <t>64</t>
  </si>
  <si>
    <t>DONGBANG GIANT NO.7</t>
  </si>
  <si>
    <t>TONGYEONG, BUSAN, COREA DEL SUR</t>
  </si>
  <si>
    <t>65</t>
  </si>
  <si>
    <t>66</t>
  </si>
  <si>
    <t>67</t>
  </si>
  <si>
    <t>68</t>
  </si>
  <si>
    <t>69</t>
  </si>
  <si>
    <t>70</t>
  </si>
  <si>
    <t>71</t>
  </si>
  <si>
    <t>72</t>
  </si>
  <si>
    <t>JMC 2509</t>
  </si>
  <si>
    <t>CHALAN</t>
  </si>
  <si>
    <t>TAMPICO, TAMAULIPAS</t>
  </si>
  <si>
    <t>73</t>
  </si>
  <si>
    <t>74</t>
  </si>
  <si>
    <t>75</t>
  </si>
  <si>
    <t>CARMEN III</t>
  </si>
  <si>
    <t>76</t>
  </si>
  <si>
    <t>77</t>
  </si>
  <si>
    <t>78</t>
  </si>
  <si>
    <t>79</t>
  </si>
  <si>
    <t>80</t>
  </si>
  <si>
    <t>81</t>
  </si>
  <si>
    <t>82</t>
  </si>
  <si>
    <t>83</t>
  </si>
  <si>
    <t>BBC EVEREST</t>
  </si>
  <si>
    <t>ALEMANIA</t>
  </si>
  <si>
    <t>ULSAN, COREA DEL SUR
MASAN, COREA</t>
  </si>
  <si>
    <t>VERACRUZ, MEXICO</t>
  </si>
  <si>
    <t>84</t>
  </si>
  <si>
    <t>85</t>
  </si>
  <si>
    <t>86</t>
  </si>
  <si>
    <t>87</t>
  </si>
  <si>
    <t>88</t>
  </si>
  <si>
    <t>89</t>
  </si>
  <si>
    <t>90</t>
  </si>
  <si>
    <t>91</t>
  </si>
  <si>
    <t>92</t>
  </si>
  <si>
    <t>93</t>
  </si>
  <si>
    <t>DONGBANG GIANT NO.3</t>
  </si>
  <si>
    <t>ULSAN, COREA</t>
  </si>
  <si>
    <t>94</t>
  </si>
  <si>
    <t>DON BENJAMIN</t>
  </si>
  <si>
    <t>95</t>
  </si>
  <si>
    <t>96</t>
  </si>
  <si>
    <t>97</t>
  </si>
  <si>
    <t>98</t>
  </si>
  <si>
    <t>99</t>
  </si>
  <si>
    <t>100</t>
  </si>
  <si>
    <t>101</t>
  </si>
  <si>
    <t>102</t>
  </si>
  <si>
    <t>103</t>
  </si>
  <si>
    <t>SEACOR OLMECA</t>
  </si>
  <si>
    <t>DOWELL SCHLUMBERGER</t>
  </si>
  <si>
    <t>104</t>
  </si>
  <si>
    <t>105</t>
  </si>
  <si>
    <t>106</t>
  </si>
  <si>
    <t>107</t>
  </si>
  <si>
    <t>GRANEL MINERAL</t>
  </si>
  <si>
    <t>CEMENTO</t>
  </si>
  <si>
    <t>108</t>
  </si>
  <si>
    <t>109</t>
  </si>
  <si>
    <t>110</t>
  </si>
  <si>
    <t>111</t>
  </si>
  <si>
    <t>112</t>
  </si>
  <si>
    <t>113</t>
  </si>
  <si>
    <t>HAPPY DYNAMIC</t>
  </si>
  <si>
    <t>HOLANDA</t>
  </si>
  <si>
    <t>GEMLIK, TURQUIA</t>
  </si>
  <si>
    <t>BALTIMORE, USA</t>
  </si>
  <si>
    <t>114</t>
  </si>
  <si>
    <t>115</t>
  </si>
  <si>
    <t>116</t>
  </si>
  <si>
    <t>117</t>
  </si>
  <si>
    <t>118</t>
  </si>
  <si>
    <t>119</t>
  </si>
  <si>
    <t>120</t>
  </si>
  <si>
    <t>121</t>
  </si>
  <si>
    <t>122</t>
  </si>
  <si>
    <t>CENTURY GOLD</t>
  </si>
  <si>
    <t>ONE OR TWO U.S. PORTS</t>
  </si>
  <si>
    <t>EXPORTACIÓN</t>
  </si>
  <si>
    <t>GRANEL AGRICOLA</t>
  </si>
  <si>
    <t>AZÚCAR</t>
  </si>
  <si>
    <r>
      <rPr>
        <b/>
        <sz val="11"/>
        <color theme="1"/>
        <rFont val="Calibri"/>
        <family val="2"/>
        <scheme val="minor"/>
      </rPr>
      <t xml:space="preserve">Nota: </t>
    </r>
    <r>
      <rPr>
        <sz val="10"/>
        <rFont val="Arial"/>
      </rPr>
      <t xml:space="preserve">En las embarcaciones que realizaron movimientos de dos o más tipos de carga, se contabiliza en el tipo de carga que presentó mayor proporcion de toneladas. </t>
    </r>
  </si>
  <si>
    <t>DOS BOCAS  (TERMINAL DE ABASTECIMIENTO)</t>
  </si>
  <si>
    <t>ISLA SAN DIEGO</t>
  </si>
  <si>
    <t>MUELLE SUR UNO</t>
  </si>
  <si>
    <t>TERMINAL DE ABASTECIMIENTO</t>
  </si>
  <si>
    <t>DOÑA DIANA</t>
  </si>
  <si>
    <t>ISLA ARBOLEDA</t>
  </si>
  <si>
    <t>MUELLE NORTE</t>
  </si>
  <si>
    <t>ISLA SANTA CRUZ</t>
  </si>
  <si>
    <t>CANOPUS</t>
  </si>
  <si>
    <t>ISLA CIARI</t>
  </si>
  <si>
    <t>MUELLE PONIENTE</t>
  </si>
  <si>
    <t>CABO ROJO</t>
  </si>
  <si>
    <t>LULUSA</t>
  </si>
  <si>
    <t>BLUE STAR</t>
  </si>
  <si>
    <t>CERRO DEL TEPEYAC</t>
  </si>
  <si>
    <t>DIESEL</t>
  </si>
  <si>
    <t>INDEPENDENCIA</t>
  </si>
  <si>
    <t>PEMEX TLALOC</t>
  </si>
  <si>
    <t>REMOLCADOR</t>
  </si>
  <si>
    <t>DON FELIPE</t>
  </si>
  <si>
    <t>MUELLE ORIENTE UNO</t>
  </si>
  <si>
    <t>ZAPOTITLAN</t>
  </si>
  <si>
    <t>UP TURQUOISE</t>
  </si>
  <si>
    <t>BLUE HAWK</t>
  </si>
  <si>
    <t>HEBERT TIDE</t>
  </si>
  <si>
    <t>SEACOR COLUMBUS</t>
  </si>
  <si>
    <t>DENEB</t>
  </si>
  <si>
    <t>DON OSIRIS RR</t>
  </si>
  <si>
    <t>MUELLE SUR DOS</t>
  </si>
  <si>
    <t>LINDA F</t>
  </si>
  <si>
    <t>MUELLE ORIENTE DOS</t>
  </si>
  <si>
    <t>VICTORIA</t>
  </si>
  <si>
    <t>AGUILA IMPERIAL</t>
  </si>
  <si>
    <t>ALTAMIRA</t>
  </si>
  <si>
    <t>PIONERO</t>
  </si>
  <si>
    <t>POLLUX</t>
  </si>
  <si>
    <t>CASTOR</t>
  </si>
  <si>
    <t>UP JADE</t>
  </si>
  <si>
    <t>DON J. RAGLAND</t>
  </si>
  <si>
    <t>LOUSTEAU TIDE</t>
  </si>
  <si>
    <t>KIN</t>
  </si>
  <si>
    <t>GLADIATOR</t>
  </si>
  <si>
    <t>ISLA SAN GABRIEL</t>
  </si>
  <si>
    <t>BLUE FALCON</t>
  </si>
  <si>
    <t>REDFISH 4</t>
  </si>
  <si>
    <t>SEACOR WARRIOR</t>
  </si>
  <si>
    <t>XICALANGO</t>
  </si>
  <si>
    <t>SIRIUS</t>
  </si>
  <si>
    <t>PEMEX MIXTECO</t>
  </si>
  <si>
    <t>PEMEX HUASTECO</t>
  </si>
  <si>
    <t>ISLA BLANCA</t>
  </si>
  <si>
    <t>AVE FENIX</t>
  </si>
  <si>
    <t>FARIDAH</t>
  </si>
  <si>
    <t>BLUE SWIFT</t>
  </si>
  <si>
    <t>SATURNO</t>
  </si>
  <si>
    <t>BOURBON ARTEMIS</t>
  </si>
  <si>
    <t>ISLA MONSERRAT</t>
  </si>
  <si>
    <t>DON IGNACIO</t>
  </si>
  <si>
    <t>ANTARES</t>
  </si>
  <si>
    <t>SEACOR MARLIN</t>
  </si>
  <si>
    <t>SUSAN</t>
  </si>
  <si>
    <t>ISLA SAN JOSE</t>
  </si>
  <si>
    <t>TAURO</t>
  </si>
  <si>
    <t>UP AGATE</t>
  </si>
  <si>
    <t>POSICIONAMIENTO DINAMICO</t>
  </si>
  <si>
    <t>OLIMPO</t>
  </si>
  <si>
    <t>SEACOR MAYA</t>
  </si>
  <si>
    <t>123</t>
  </si>
  <si>
    <t>124</t>
  </si>
  <si>
    <t>125</t>
  </si>
  <si>
    <t>126</t>
  </si>
  <si>
    <t>127</t>
  </si>
  <si>
    <t>128</t>
  </si>
  <si>
    <t>129</t>
  </si>
  <si>
    <t>130</t>
  </si>
  <si>
    <t>131</t>
  </si>
  <si>
    <t>132</t>
  </si>
  <si>
    <t>133</t>
  </si>
  <si>
    <t>134</t>
  </si>
  <si>
    <t>135</t>
  </si>
  <si>
    <t>SAAM KABAH</t>
  </si>
  <si>
    <t>136</t>
  </si>
  <si>
    <t>137</t>
  </si>
  <si>
    <t>138</t>
  </si>
  <si>
    <t>139</t>
  </si>
  <si>
    <t>SMS CAMPECHE</t>
  </si>
  <si>
    <t>140</t>
  </si>
  <si>
    <t>BELUGA 2</t>
  </si>
  <si>
    <t>141</t>
  </si>
  <si>
    <t>142</t>
  </si>
  <si>
    <t>143</t>
  </si>
  <si>
    <t>144</t>
  </si>
  <si>
    <t>145</t>
  </si>
  <si>
    <t>146</t>
  </si>
  <si>
    <t>ROZO TIDE</t>
  </si>
  <si>
    <t>147</t>
  </si>
  <si>
    <t>148</t>
  </si>
  <si>
    <t>149</t>
  </si>
  <si>
    <t>150</t>
  </si>
  <si>
    <t>151</t>
  </si>
  <si>
    <t>152</t>
  </si>
  <si>
    <t>153</t>
  </si>
  <si>
    <t>154</t>
  </si>
  <si>
    <t>155</t>
  </si>
  <si>
    <t>156</t>
  </si>
  <si>
    <t>157</t>
  </si>
  <si>
    <t>158</t>
  </si>
  <si>
    <t>159</t>
  </si>
  <si>
    <t>160</t>
  </si>
  <si>
    <t>161</t>
  </si>
  <si>
    <t>162</t>
  </si>
  <si>
    <t>163</t>
  </si>
  <si>
    <t>164</t>
  </si>
  <si>
    <t>SEACOR CABRAL</t>
  </si>
  <si>
    <t>165</t>
  </si>
  <si>
    <t>166</t>
  </si>
  <si>
    <t>167</t>
  </si>
  <si>
    <t>DON ALEJANDRO</t>
  </si>
  <si>
    <t>168</t>
  </si>
  <si>
    <t>169</t>
  </si>
  <si>
    <t>170</t>
  </si>
  <si>
    <t>171</t>
  </si>
  <si>
    <t>172</t>
  </si>
  <si>
    <t>ATLAS</t>
  </si>
  <si>
    <t>173</t>
  </si>
  <si>
    <t>174</t>
  </si>
  <si>
    <t>175</t>
  </si>
  <si>
    <t>176</t>
  </si>
  <si>
    <t>177</t>
  </si>
  <si>
    <t>178</t>
  </si>
  <si>
    <t>179</t>
  </si>
  <si>
    <t>180</t>
  </si>
  <si>
    <t>181</t>
  </si>
  <si>
    <t>SAAM YAQUI</t>
  </si>
  <si>
    <t>182</t>
  </si>
  <si>
    <t>183</t>
  </si>
  <si>
    <t>184</t>
  </si>
  <si>
    <t>185</t>
  </si>
  <si>
    <t>186</t>
  </si>
  <si>
    <t>187</t>
  </si>
  <si>
    <t>188</t>
  </si>
  <si>
    <t>189</t>
  </si>
  <si>
    <t>190</t>
  </si>
  <si>
    <t>AGUILA MARINA</t>
  </si>
  <si>
    <t>191</t>
  </si>
  <si>
    <t>SEACOR VIKING</t>
  </si>
  <si>
    <t>192</t>
  </si>
  <si>
    <t>193</t>
  </si>
  <si>
    <t>194</t>
  </si>
  <si>
    <t>195</t>
  </si>
  <si>
    <t>196</t>
  </si>
  <si>
    <t>197</t>
  </si>
  <si>
    <t>198</t>
  </si>
  <si>
    <t>199</t>
  </si>
  <si>
    <t>200</t>
  </si>
  <si>
    <t>201</t>
  </si>
  <si>
    <t>202</t>
  </si>
  <si>
    <t>203</t>
  </si>
  <si>
    <t>SAAM CITLALI</t>
  </si>
  <si>
    <t>204</t>
  </si>
  <si>
    <t>205</t>
  </si>
  <si>
    <t>206</t>
  </si>
  <si>
    <t>FLECHA DE ORO</t>
  </si>
  <si>
    <t>207</t>
  </si>
  <si>
    <t>208</t>
  </si>
  <si>
    <t>209</t>
  </si>
  <si>
    <t>210</t>
  </si>
  <si>
    <t>211</t>
  </si>
  <si>
    <t>212</t>
  </si>
  <si>
    <t>213</t>
  </si>
  <si>
    <t>214</t>
  </si>
  <si>
    <t>GLEIXNER TIDE</t>
  </si>
  <si>
    <t>215</t>
  </si>
  <si>
    <t>216</t>
  </si>
  <si>
    <t>217</t>
  </si>
  <si>
    <t>NATALIE</t>
  </si>
  <si>
    <t>218</t>
  </si>
  <si>
    <t>219</t>
  </si>
  <si>
    <t>220</t>
  </si>
  <si>
    <t>221</t>
  </si>
  <si>
    <t>222</t>
  </si>
  <si>
    <t>STIM STAR CAMPECHE</t>
  </si>
  <si>
    <t>223</t>
  </si>
  <si>
    <t>224</t>
  </si>
  <si>
    <t>HOS BRIGADOON</t>
  </si>
  <si>
    <t>225</t>
  </si>
  <si>
    <t>226</t>
  </si>
  <si>
    <t>227</t>
  </si>
  <si>
    <t>228</t>
  </si>
  <si>
    <t>LADY IONE</t>
  </si>
  <si>
    <t>229</t>
  </si>
  <si>
    <t>230</t>
  </si>
  <si>
    <t>231</t>
  </si>
  <si>
    <t>LEIBE TIDE</t>
  </si>
  <si>
    <t>232</t>
  </si>
  <si>
    <t>233</t>
  </si>
  <si>
    <t>234</t>
  </si>
  <si>
    <t>235</t>
  </si>
  <si>
    <t>236</t>
  </si>
  <si>
    <t>237</t>
  </si>
  <si>
    <t>238</t>
  </si>
  <si>
    <t>239</t>
  </si>
  <si>
    <t>240</t>
  </si>
  <si>
    <t>SEACOR AZTECA</t>
  </si>
  <si>
    <t>241</t>
  </si>
  <si>
    <t>242</t>
  </si>
  <si>
    <t>243</t>
  </si>
  <si>
    <t>SABALO</t>
  </si>
  <si>
    <t>244</t>
  </si>
  <si>
    <t>245</t>
  </si>
  <si>
    <t>246</t>
  </si>
  <si>
    <t>247</t>
  </si>
  <si>
    <t>248</t>
  </si>
  <si>
    <t>249</t>
  </si>
  <si>
    <t>250</t>
  </si>
  <si>
    <t>M LUISA</t>
  </si>
  <si>
    <t>251</t>
  </si>
  <si>
    <t>252</t>
  </si>
  <si>
    <t>253</t>
  </si>
  <si>
    <t>HARVEY HURRICANE</t>
  </si>
  <si>
    <t>254</t>
  </si>
  <si>
    <t>SEACOR PRIDE</t>
  </si>
  <si>
    <t>255</t>
  </si>
  <si>
    <t>256</t>
  </si>
  <si>
    <t>CHARTRES</t>
  </si>
  <si>
    <t>257</t>
  </si>
  <si>
    <t>258</t>
  </si>
  <si>
    <t>GO CANOPUS</t>
  </si>
  <si>
    <t>259</t>
  </si>
  <si>
    <t>260</t>
  </si>
  <si>
    <t>261</t>
  </si>
  <si>
    <t>262</t>
  </si>
  <si>
    <t>263</t>
  </si>
  <si>
    <t>264</t>
  </si>
  <si>
    <t>GANNET</t>
  </si>
  <si>
    <t>265</t>
  </si>
  <si>
    <t>266</t>
  </si>
  <si>
    <t>267</t>
  </si>
  <si>
    <t>268</t>
  </si>
  <si>
    <t>269</t>
  </si>
  <si>
    <t>SAAM QUETZAL</t>
  </si>
  <si>
    <t>270</t>
  </si>
  <si>
    <t>PAT TAYLOR</t>
  </si>
  <si>
    <t>271</t>
  </si>
  <si>
    <t>272</t>
  </si>
  <si>
    <t>CHIRON</t>
  </si>
  <si>
    <t>273</t>
  </si>
  <si>
    <t>274</t>
  </si>
  <si>
    <t>275</t>
  </si>
  <si>
    <t>ARCANGEL SAN RAFAEL</t>
  </si>
  <si>
    <t>276</t>
  </si>
  <si>
    <t>277</t>
  </si>
  <si>
    <t>278</t>
  </si>
  <si>
    <t>279</t>
  </si>
  <si>
    <t>280</t>
  </si>
  <si>
    <t>281</t>
  </si>
  <si>
    <t>282</t>
  </si>
  <si>
    <t>283</t>
  </si>
  <si>
    <t>284</t>
  </si>
  <si>
    <t>285</t>
  </si>
  <si>
    <t>286</t>
  </si>
  <si>
    <t>PEMEX EHECATL</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</si>
  <si>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</si>
  <si>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</si>
  <si>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</si>
  <si>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</si>
  <si>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</si>
  <si>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</si>
  <si>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</si>
  <si>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</si>
  <si>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</si>
  <si>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</si>
  <si>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</si>
  <si>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</si>
  <si>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</si>
  <si>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</si>
  <si>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</si>
  <si>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</si>
  <si>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</si>
  <si>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</si>
  <si>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</si>
  <si>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</si>
  <si>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</si>
  <si>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</si>
  <si>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</si>
  <si>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</si>
  <si>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</si>
  <si>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</si>
  <si>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</si>
  <si>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</si>
  <si>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</si>
  <si>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</si>
  <si>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</si>
  <si>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</si>
  <si>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</si>
  <si>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</si>
  <si>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</si>
  <si>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</si>
  <si>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</si>
  <si>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</si>
  <si>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</si>
  <si>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</si>
  <si>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</si>
  <si>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</si>
  <si>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</si>
  <si>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</si>
  <si>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</si>
  <si>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</si>
  <si>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</si>
  <si>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</si>
  <si>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</si>
  <si>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</si>
  <si>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</si>
  <si>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</si>
  <si>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</si>
  <si>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</si>
  <si>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</si>
  <si>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</si>
  <si>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</si>
  <si>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</si>
  <si>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</si>
  <si>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</si>
  <si>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</si>
  <si>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</si>
  <si>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</si>
  <si>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</si>
  <si>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</si>
  <si>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</si>
  <si>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SAAM MIXTECO</t>
  </si>
  <si>
    <t>353</t>
  </si>
  <si>
    <t>354</t>
  </si>
  <si>
    <t>355</t>
  </si>
  <si>
    <t>356</t>
  </si>
  <si>
    <t>357</t>
  </si>
  <si>
    <t>358</t>
  </si>
  <si>
    <t>359</t>
  </si>
  <si>
    <t>360</t>
  </si>
  <si>
    <t>361</t>
  </si>
  <si>
    <t>362</t>
  </si>
  <si>
    <t>363</t>
  </si>
  <si>
    <t>SAAM CORA</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</si>
  <si>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</si>
  <si>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</si>
  <si>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</si>
  <si>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</si>
  <si>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</si>
  <si>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</si>
  <si>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</si>
  <si>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</si>
  <si>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</si>
  <si>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</si>
  <si>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</si>
  <si>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</si>
  <si>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</si>
  <si>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</si>
  <si>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</si>
  <si>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</si>
  <si>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</si>
  <si>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</si>
  <si>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</si>
  <si>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</si>
  <si>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</si>
  <si>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</si>
  <si>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</si>
  <si>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</si>
  <si>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</si>
  <si>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</si>
  <si>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</si>
  <si>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</si>
  <si>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</si>
  <si>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</si>
  <si>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</si>
  <si>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</si>
  <si>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</si>
  <si>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</si>
  <si>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</si>
  <si>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</si>
  <si>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BALTIC</t>
  </si>
  <si>
    <t>400</t>
  </si>
  <si>
    <t>401</t>
  </si>
  <si>
    <t>NAUTLA</t>
  </si>
  <si>
    <t>402</t>
  </si>
  <si>
    <t>403</t>
  </si>
  <si>
    <t>COSMOS 2</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</si>
  <si>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</si>
  <si>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</si>
  <si>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</si>
  <si>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</si>
  <si>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</si>
  <si>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</si>
  <si>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</si>
  <si>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</si>
  <si>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</si>
  <si>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</si>
  <si>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</si>
  <si>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</si>
  <si>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</si>
  <si>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</si>
  <si>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</si>
  <si>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</si>
  <si>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</si>
  <si>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</si>
  <si>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</si>
  <si>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</si>
  <si>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</si>
  <si>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</si>
  <si>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</si>
  <si>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</si>
  <si>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</si>
  <si>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</si>
  <si>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</si>
  <si>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</si>
  <si>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</si>
  <si>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</si>
  <si>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</si>
  <si>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</si>
  <si>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</si>
  <si>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</si>
  <si>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</si>
  <si>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</si>
  <si>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</si>
  <si>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</si>
  <si>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</si>
  <si>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</si>
  <si>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</si>
  <si>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</si>
  <si>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</si>
  <si>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</si>
  <si>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</si>
  <si>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</si>
  <si>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</si>
  <si>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</si>
  <si>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</si>
  <si>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</si>
  <si>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</si>
  <si>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</si>
  <si>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</si>
  <si>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</si>
  <si>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</si>
  <si>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TYR</t>
  </si>
  <si>
    <t>459</t>
  </si>
  <si>
    <t>460</t>
  </si>
  <si>
    <t>461</t>
  </si>
  <si>
    <t>462</t>
  </si>
  <si>
    <t>463</t>
  </si>
  <si>
    <t>464</t>
  </si>
  <si>
    <t>465</t>
  </si>
  <si>
    <t>GREENWOOD TIDE</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</si>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</sst>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2]* #,##0.00_-;\-[$€-2]* #,##0.00_-;_-[$€-2]* &quot;-&quot;??_-"/>
    <numFmt numFmtId="165" formatCode="0.0"/>
    <numFmt numFmtId="166" formatCode="#,##0.0000"/>
    <numFmt numFmtId="167" formatCode="#,##0.0"/>
    <numFmt numFmtId="168" formatCode="#,##0.000"/>
    <numFmt numFmtId="169" formatCode="_-* #,##0_-;\-* #,##0_-;_-* &quot;-&quot;??_-;_-@_-"/>
    <numFmt numFmtId="170" formatCode="_(* #,##0.00_);_(* \(#,##0.00\);_(* &quot;-&quot;??_);_(@_)"/>
    <numFmt numFmtId="171" formatCode="#,##0.0_ ;\-#,##0.0\ "/>
    <numFmt numFmtId="172" formatCode="0.0000"/>
    <numFmt numFmtId="173" formatCode="_(* #,##0_);_(* \(#,##0\);_(* &quot;-&quot;??_);_(@_)"/>
    <numFmt numFmtId="174" formatCode="_(* #,##0.000_);_(* \(#,##0.000\);_(*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sz val="9"/>
      <name val="Arial"/>
      <family val="2"/>
    </font>
    <font>
      <sz val="9"/>
      <color indexed="62"/>
      <name val="Arial"/>
      <family val="2"/>
    </font>
    <font>
      <sz val="9"/>
      <color indexed="54"/>
      <name val="Arial"/>
      <family val="2"/>
    </font>
    <font>
      <sz val="9"/>
      <color indexed="10"/>
      <name val="Arial"/>
      <family val="2"/>
    </font>
    <font>
      <b/>
      <sz val="10"/>
      <name val="Arial"/>
      <family val="2"/>
    </font>
    <font>
      <b/>
      <sz val="8"/>
      <color theme="1" tint="0.249977111117893"/>
      <name val="Montserrat"/>
    </font>
    <font>
      <sz val="8"/>
      <color theme="1" tint="0.249977111117893"/>
      <name val="Montserrat"/>
    </font>
    <font>
      <sz val="10"/>
      <color theme="1" tint="0.249977111117893"/>
      <name val="Montserrat"/>
    </font>
    <font>
      <b/>
      <sz val="9"/>
      <color theme="1" tint="0.249977111117893"/>
      <name val="Montserrat"/>
    </font>
    <font>
      <sz val="9"/>
      <color theme="1" tint="0.249977111117893"/>
      <name val="Montserrat"/>
    </font>
    <font>
      <sz val="7"/>
      <color theme="1" tint="0.249977111117893"/>
      <name val="Montserrat"/>
    </font>
    <font>
      <b/>
      <sz val="12"/>
      <name val="Montserrat"/>
    </font>
    <font>
      <b/>
      <sz val="8"/>
      <name val="Montserrat"/>
    </font>
    <font>
      <b/>
      <sz val="8"/>
      <color theme="0"/>
      <name val="Montserrat"/>
    </font>
    <font>
      <sz val="8"/>
      <name val="Montserrat"/>
    </font>
    <font>
      <sz val="10"/>
      <name val="Montserrat"/>
    </font>
    <font>
      <b/>
      <sz val="10"/>
      <name val="Montserrat"/>
    </font>
    <font>
      <b/>
      <sz val="10"/>
      <color theme="0"/>
      <name val="Montserrat"/>
    </font>
    <font>
      <b/>
      <sz val="11"/>
      <name val="Montserrat"/>
    </font>
    <font>
      <sz val="9"/>
      <name val="Montserrat"/>
    </font>
    <font>
      <b/>
      <sz val="9"/>
      <color theme="0"/>
      <name val="Montserrat"/>
    </font>
    <font>
      <b/>
      <sz val="9"/>
      <name val="Montserrat"/>
    </font>
    <font>
      <sz val="7"/>
      <name val="Montserrat"/>
    </font>
    <font>
      <sz val="8"/>
      <color indexed="62"/>
      <name val="Arial"/>
      <family val="2"/>
    </font>
    <font>
      <b/>
      <sz val="9"/>
      <color indexed="54"/>
      <name val="Arial"/>
      <family val="2"/>
    </font>
    <font>
      <b/>
      <sz val="11"/>
      <color theme="1"/>
      <name val="Calibri"/>
      <family val="2"/>
      <scheme val="minor"/>
    </font>
    <font>
      <b/>
      <sz val="14"/>
      <name val="Calibri"/>
      <family val="2"/>
      <scheme val="minor"/>
    </font>
    <font>
      <b/>
      <sz val="11"/>
      <name val="Calibri"/>
      <family val="2"/>
      <scheme val="minor"/>
    </font>
    <font>
      <sz val="11"/>
      <name val="Calibri"/>
      <family val="2"/>
      <scheme val="minor"/>
    </font>
    <font>
      <b/>
      <sz val="11"/>
      <color rgb="FF006600"/>
      <name val="Calibri"/>
      <family val="2"/>
      <scheme val="minor"/>
    </font>
    <font>
      <sz val="14"/>
      <color theme="1"/>
      <name val="Calibri"/>
      <family val="2"/>
      <scheme val="minor"/>
    </font>
    <font>
      <sz val="14"/>
      <name val="Calibri"/>
      <family val="2"/>
      <scheme val="minor"/>
    </font>
    <font>
      <b/>
      <sz val="11"/>
      <color rgb="FFFF0000"/>
      <name val="Calibri"/>
      <family val="2"/>
      <scheme val="minor"/>
    </font>
    <font>
      <sz val="9"/>
      <name val="Calibri"/>
      <family val="2"/>
      <scheme val="minor"/>
    </font>
    <font>
      <b/>
      <sz val="12"/>
      <name val="Calibri"/>
      <family val="2"/>
      <scheme val="minor"/>
    </font>
    <font>
      <b/>
      <sz val="9"/>
      <name val="Calibri"/>
      <family val="2"/>
      <scheme val="minor"/>
    </font>
    <font>
      <b/>
      <sz val="10"/>
      <color theme="1"/>
      <name val="Calibri"/>
      <family val="2"/>
      <scheme val="minor"/>
    </font>
    <font>
      <sz val="10"/>
      <color theme="1"/>
      <name val="Calibri"/>
      <family val="2"/>
      <scheme val="minor"/>
    </font>
    <font>
      <sz val="8"/>
      <name val="Calibri"/>
      <family val="2"/>
      <scheme val="minor"/>
    </font>
    <font>
      <sz val="8"/>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tint="-0.14999847407452621"/>
        <bgColor indexed="64"/>
      </patternFill>
    </fill>
    <fill>
      <patternFill patternType="solid">
        <fgColor theme="6" tint="0.39997558519241921"/>
        <bgColor indexed="64"/>
      </patternFill>
    </fill>
  </fills>
  <borders count="55">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right style="thin">
        <color indexed="22"/>
      </right>
      <top/>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22">
    <xf numFmtId="0" fontId="0" fillId="0" borderId="0"/>
    <xf numFmtId="43" fontId="5" fillId="0" borderId="0" applyFont="0" applyFill="0" applyBorder="0" applyAlignment="0" applyProtection="0"/>
    <xf numFmtId="164"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4" fillId="0" borderId="0"/>
    <xf numFmtId="0" fontId="10" fillId="0" borderId="0"/>
    <xf numFmtId="0" fontId="11" fillId="0" borderId="0"/>
    <xf numFmtId="0" fontId="4" fillId="0" borderId="0"/>
    <xf numFmtId="0" fontId="12" fillId="0" borderId="0"/>
    <xf numFmtId="9"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341">
    <xf numFmtId="0" fontId="0" fillId="0" borderId="0" xfId="0"/>
    <xf numFmtId="9" fontId="15" fillId="0" borderId="0" xfId="14" applyFont="1"/>
    <xf numFmtId="4" fontId="15" fillId="0" borderId="0" xfId="12" applyNumberFormat="1" applyFont="1"/>
    <xf numFmtId="0" fontId="6" fillId="0" borderId="0" xfId="12" applyFont="1"/>
    <xf numFmtId="0" fontId="6" fillId="0" borderId="0" xfId="12" applyFont="1" applyFill="1"/>
    <xf numFmtId="0" fontId="7" fillId="0" borderId="0" xfId="12" applyFont="1" applyFill="1" applyAlignment="1">
      <alignment horizontal="center" vertical="center"/>
    </xf>
    <xf numFmtId="0" fontId="8" fillId="0" borderId="0" xfId="12" applyFont="1" applyFill="1"/>
    <xf numFmtId="0" fontId="9" fillId="0" borderId="0" xfId="12" applyFont="1" applyFill="1"/>
    <xf numFmtId="3" fontId="6" fillId="0" borderId="0" xfId="12" applyNumberFormat="1" applyFont="1"/>
    <xf numFmtId="0" fontId="5" fillId="0" borderId="0" xfId="12"/>
    <xf numFmtId="0" fontId="5" fillId="0" borderId="0" xfId="12" applyFill="1" applyBorder="1"/>
    <xf numFmtId="0" fontId="5" fillId="0" borderId="0" xfId="12" applyFont="1"/>
    <xf numFmtId="0" fontId="15" fillId="0" borderId="0" xfId="12" applyFont="1"/>
    <xf numFmtId="0" fontId="15" fillId="0" borderId="0" xfId="12" applyFont="1" applyFill="1"/>
    <xf numFmtId="3" fontId="15" fillId="0" borderId="0" xfId="12" applyNumberFormat="1" applyFont="1" applyFill="1" applyBorder="1"/>
    <xf numFmtId="3" fontId="16" fillId="0" borderId="0" xfId="12" applyNumberFormat="1" applyFont="1" applyFill="1" applyBorder="1"/>
    <xf numFmtId="4" fontId="8" fillId="0" borderId="0" xfId="12" applyNumberFormat="1" applyFont="1"/>
    <xf numFmtId="0" fontId="8" fillId="0" borderId="0" xfId="12" applyFont="1"/>
    <xf numFmtId="167" fontId="15" fillId="0" borderId="0" xfId="12" applyNumberFormat="1" applyFont="1"/>
    <xf numFmtId="165" fontId="15" fillId="0" borderId="0" xfId="12" applyNumberFormat="1" applyFont="1" applyFill="1"/>
    <xf numFmtId="0" fontId="14" fillId="0" borderId="0" xfId="12" applyFont="1"/>
    <xf numFmtId="0" fontId="13" fillId="0" borderId="0" xfId="12" applyFont="1"/>
    <xf numFmtId="0" fontId="6" fillId="0" borderId="0" xfId="12" applyFont="1" applyAlignment="1"/>
    <xf numFmtId="4" fontId="13" fillId="0" borderId="0" xfId="12" applyNumberFormat="1" applyFont="1"/>
    <xf numFmtId="0" fontId="19" fillId="0" borderId="4" xfId="12" applyFont="1" applyBorder="1"/>
    <xf numFmtId="0" fontId="19" fillId="0" borderId="5" xfId="12" applyFont="1" applyBorder="1"/>
    <xf numFmtId="0" fontId="19" fillId="0" borderId="5" xfId="12" applyFont="1" applyBorder="1" applyAlignment="1">
      <alignment horizontal="right"/>
    </xf>
    <xf numFmtId="0" fontId="18" fillId="0" borderId="5" xfId="12" applyFont="1" applyBorder="1" applyAlignment="1">
      <alignment horizontal="right"/>
    </xf>
    <xf numFmtId="0" fontId="19" fillId="0" borderId="5" xfId="12" applyFont="1" applyFill="1" applyBorder="1" applyAlignment="1">
      <alignment horizontal="right"/>
    </xf>
    <xf numFmtId="0" fontId="19" fillId="0" borderId="6" xfId="12" applyFont="1" applyBorder="1" applyAlignment="1">
      <alignment horizontal="right"/>
    </xf>
    <xf numFmtId="0" fontId="20" fillId="0" borderId="0" xfId="12" applyFont="1" applyAlignment="1">
      <alignment wrapText="1"/>
    </xf>
    <xf numFmtId="0" fontId="20" fillId="0" borderId="0" xfId="12" applyFont="1"/>
    <xf numFmtId="0" fontId="19" fillId="0" borderId="0" xfId="12" applyFont="1"/>
    <xf numFmtId="0" fontId="23" fillId="0" borderId="0" xfId="12" applyFont="1"/>
    <xf numFmtId="4" fontId="22" fillId="0" borderId="0" xfId="12" applyNumberFormat="1" applyFont="1"/>
    <xf numFmtId="0" fontId="22" fillId="0" borderId="0" xfId="12" applyFont="1"/>
    <xf numFmtId="4" fontId="22" fillId="0" borderId="0" xfId="12" applyNumberFormat="1" applyFont="1" applyAlignment="1">
      <alignment horizontal="right"/>
    </xf>
    <xf numFmtId="0" fontId="22" fillId="0" borderId="0" xfId="12" applyFont="1" applyFill="1"/>
    <xf numFmtId="3" fontId="22" fillId="0" borderId="0" xfId="12" applyNumberFormat="1" applyFont="1"/>
    <xf numFmtId="0" fontId="21" fillId="0" borderId="0" xfId="12" applyFont="1"/>
    <xf numFmtId="3" fontId="25" fillId="0" borderId="5" xfId="12" applyNumberFormat="1" applyFont="1" applyFill="1" applyBorder="1" applyAlignment="1">
      <alignment horizontal="right"/>
    </xf>
    <xf numFmtId="0" fontId="25" fillId="0" borderId="4" xfId="12" applyFont="1" applyBorder="1"/>
    <xf numFmtId="0" fontId="27" fillId="0" borderId="8" xfId="12" applyFont="1" applyBorder="1"/>
    <xf numFmtId="3" fontId="27" fillId="0" borderId="5" xfId="12" applyNumberFormat="1" applyFont="1" applyBorder="1" applyAlignment="1">
      <alignment horizontal="right"/>
    </xf>
    <xf numFmtId="3" fontId="27" fillId="0" borderId="5" xfId="12" applyNumberFormat="1" applyFont="1" applyFill="1" applyBorder="1" applyAlignment="1">
      <alignment horizontal="right"/>
    </xf>
    <xf numFmtId="3" fontId="25" fillId="0" borderId="5" xfId="12" applyNumberFormat="1" applyFont="1" applyBorder="1" applyAlignment="1">
      <alignment horizontal="right"/>
    </xf>
    <xf numFmtId="0" fontId="27" fillId="0" borderId="4" xfId="12" applyFont="1" applyBorder="1"/>
    <xf numFmtId="0" fontId="27" fillId="0" borderId="5" xfId="12" applyFont="1" applyBorder="1" applyAlignment="1">
      <alignment horizontal="right"/>
    </xf>
    <xf numFmtId="0" fontId="27" fillId="0" borderId="8" xfId="12" applyFont="1" applyFill="1" applyBorder="1"/>
    <xf numFmtId="0" fontId="27" fillId="0" borderId="5" xfId="12" applyFont="1" applyBorder="1"/>
    <xf numFmtId="0" fontId="27" fillId="0" borderId="5" xfId="12" applyFont="1" applyFill="1" applyBorder="1" applyAlignment="1">
      <alignment horizontal="right"/>
    </xf>
    <xf numFmtId="4" fontId="27" fillId="0" borderId="5" xfId="12" applyNumberFormat="1" applyFont="1" applyBorder="1" applyAlignment="1">
      <alignment horizontal="right"/>
    </xf>
    <xf numFmtId="0" fontId="25" fillId="0" borderId="5" xfId="12" applyFont="1" applyBorder="1" applyAlignment="1">
      <alignment horizontal="right"/>
    </xf>
    <xf numFmtId="0" fontId="27" fillId="0" borderId="7" xfId="12" applyFont="1" applyBorder="1"/>
    <xf numFmtId="0" fontId="25" fillId="0" borderId="8" xfId="12" applyFont="1" applyBorder="1"/>
    <xf numFmtId="4" fontId="25" fillId="0" borderId="8" xfId="12" applyNumberFormat="1" applyFont="1" applyFill="1" applyBorder="1" applyAlignment="1"/>
    <xf numFmtId="4" fontId="25" fillId="0" borderId="5" xfId="1" applyNumberFormat="1" applyFont="1" applyBorder="1" applyAlignment="1">
      <alignment horizontal="right"/>
    </xf>
    <xf numFmtId="4" fontId="25" fillId="0" borderId="8" xfId="12" applyNumberFormat="1" applyFont="1" applyBorder="1" applyAlignment="1"/>
    <xf numFmtId="4" fontId="27" fillId="0" borderId="8" xfId="12" applyNumberFormat="1" applyFont="1" applyFill="1" applyBorder="1" applyAlignment="1"/>
    <xf numFmtId="4" fontId="27" fillId="0" borderId="5" xfId="12" applyNumberFormat="1" applyFont="1" applyFill="1" applyBorder="1" applyAlignment="1"/>
    <xf numFmtId="4" fontId="27" fillId="0" borderId="5" xfId="12" applyNumberFormat="1" applyFont="1" applyBorder="1" applyAlignment="1"/>
    <xf numFmtId="0" fontId="27" fillId="0" borderId="5" xfId="12" applyFont="1" applyFill="1" applyBorder="1"/>
    <xf numFmtId="0" fontId="27" fillId="0" borderId="7" xfId="12" applyFont="1" applyFill="1" applyBorder="1"/>
    <xf numFmtId="4" fontId="25" fillId="0" borderId="5" xfId="12" applyNumberFormat="1" applyFont="1" applyFill="1" applyBorder="1" applyAlignment="1">
      <alignment horizontal="right"/>
    </xf>
    <xf numFmtId="4" fontId="25" fillId="0" borderId="8" xfId="12" applyNumberFormat="1" applyFont="1" applyFill="1" applyBorder="1" applyAlignment="1">
      <alignment horizontal="right"/>
    </xf>
    <xf numFmtId="3" fontId="25" fillId="0" borderId="8" xfId="12" applyNumberFormat="1" applyFont="1" applyBorder="1" applyAlignment="1">
      <alignment horizontal="right"/>
    </xf>
    <xf numFmtId="3" fontId="25" fillId="0" borderId="8" xfId="12" applyNumberFormat="1" applyFont="1" applyFill="1" applyBorder="1" applyAlignment="1">
      <alignment horizontal="right"/>
    </xf>
    <xf numFmtId="3" fontId="27" fillId="0" borderId="8" xfId="12" applyNumberFormat="1" applyFont="1" applyBorder="1" applyAlignment="1">
      <alignment horizontal="right"/>
    </xf>
    <xf numFmtId="3" fontId="25" fillId="0" borderId="5" xfId="1" applyNumberFormat="1" applyFont="1" applyBorder="1" applyAlignment="1">
      <alignment horizontal="right"/>
    </xf>
    <xf numFmtId="0" fontId="25" fillId="0" borderId="7" xfId="12" applyFont="1" applyBorder="1"/>
    <xf numFmtId="0" fontId="27" fillId="0" borderId="9" xfId="12" applyFont="1" applyBorder="1" applyAlignment="1">
      <alignment horizontal="right"/>
    </xf>
    <xf numFmtId="0" fontId="27" fillId="0" borderId="9" xfId="12" applyFont="1" applyFill="1" applyBorder="1" applyAlignment="1">
      <alignment horizontal="right"/>
    </xf>
    <xf numFmtId="0" fontId="27" fillId="0" borderId="8" xfId="12" applyFont="1" applyBorder="1" applyAlignment="1">
      <alignment horizontal="right"/>
    </xf>
    <xf numFmtId="0" fontId="27" fillId="0" borderId="8" xfId="12" applyFont="1" applyFill="1" applyBorder="1" applyAlignment="1">
      <alignment horizontal="right"/>
    </xf>
    <xf numFmtId="0" fontId="25" fillId="0" borderId="9" xfId="12" applyFont="1" applyBorder="1" applyAlignment="1">
      <alignment horizontal="right"/>
    </xf>
    <xf numFmtId="0" fontId="25" fillId="0" borderId="9" xfId="12" applyFont="1" applyFill="1" applyBorder="1" applyAlignment="1">
      <alignment horizontal="right"/>
    </xf>
    <xf numFmtId="0" fontId="27" fillId="0" borderId="10" xfId="12" applyFont="1" applyBorder="1"/>
    <xf numFmtId="0" fontId="27" fillId="0" borderId="11" xfId="12" applyFont="1" applyBorder="1"/>
    <xf numFmtId="0" fontId="27" fillId="0" borderId="12" xfId="12" applyFont="1" applyBorder="1"/>
    <xf numFmtId="0" fontId="27" fillId="0" borderId="12" xfId="12" applyFont="1" applyBorder="1" applyAlignment="1">
      <alignment horizontal="right"/>
    </xf>
    <xf numFmtId="0" fontId="27" fillId="0" borderId="12" xfId="12" applyFont="1" applyFill="1" applyBorder="1" applyAlignment="1">
      <alignment horizontal="right"/>
    </xf>
    <xf numFmtId="3" fontId="25" fillId="0" borderId="12" xfId="12" applyNumberFormat="1" applyFont="1" applyBorder="1" applyAlignment="1">
      <alignment horizontal="right"/>
    </xf>
    <xf numFmtId="0" fontId="25" fillId="0" borderId="8" xfId="12" applyFont="1" applyBorder="1" applyAlignment="1">
      <alignment horizontal="right"/>
    </xf>
    <xf numFmtId="0" fontId="25" fillId="0" borderId="11" xfId="12" applyFont="1" applyBorder="1"/>
    <xf numFmtId="0" fontId="27" fillId="0" borderId="9" xfId="12" applyFont="1" applyBorder="1"/>
    <xf numFmtId="0" fontId="27" fillId="0" borderId="13" xfId="12" applyFont="1" applyBorder="1"/>
    <xf numFmtId="0" fontId="27" fillId="0" borderId="13" xfId="12" applyFont="1" applyBorder="1" applyAlignment="1">
      <alignment horizontal="right"/>
    </xf>
    <xf numFmtId="0" fontId="25" fillId="0" borderId="13" xfId="12" applyFont="1" applyBorder="1" applyAlignment="1">
      <alignment horizontal="right"/>
    </xf>
    <xf numFmtId="0" fontId="28" fillId="0" borderId="0" xfId="12" applyFont="1" applyAlignment="1">
      <alignment wrapText="1"/>
    </xf>
    <xf numFmtId="0" fontId="28" fillId="0" borderId="0" xfId="12" applyFont="1"/>
    <xf numFmtId="0" fontId="27" fillId="0" borderId="0" xfId="12" applyFont="1"/>
    <xf numFmtId="0" fontId="28" fillId="0" borderId="0" xfId="12" applyFont="1" applyFill="1"/>
    <xf numFmtId="0" fontId="32" fillId="0" borderId="7" xfId="12" applyFont="1" applyFill="1" applyBorder="1"/>
    <xf numFmtId="0" fontId="32" fillId="0" borderId="15" xfId="12" applyFont="1" applyFill="1" applyBorder="1" applyAlignment="1">
      <alignment horizontal="center"/>
    </xf>
    <xf numFmtId="3" fontId="29" fillId="2" borderId="16" xfId="12" applyNumberFormat="1" applyFont="1" applyFill="1" applyBorder="1" applyAlignment="1">
      <alignment horizontal="center"/>
    </xf>
    <xf numFmtId="0" fontId="29" fillId="2" borderId="10" xfId="12" applyFont="1" applyFill="1" applyBorder="1"/>
    <xf numFmtId="0" fontId="29" fillId="2" borderId="17" xfId="12" applyFont="1" applyFill="1" applyBorder="1" applyAlignment="1">
      <alignment horizontal="center"/>
    </xf>
    <xf numFmtId="0" fontId="28" fillId="0" borderId="8" xfId="12" applyFont="1" applyFill="1" applyBorder="1" applyAlignment="1">
      <alignment horizontal="center"/>
    </xf>
    <xf numFmtId="0" fontId="28" fillId="0" borderId="15" xfId="12" applyFont="1" applyFill="1" applyBorder="1" applyAlignment="1">
      <alignment horizontal="center"/>
    </xf>
    <xf numFmtId="0" fontId="28" fillId="0" borderId="8" xfId="12" applyFont="1" applyFill="1" applyBorder="1" applyAlignment="1">
      <alignment horizontal="center" wrapText="1"/>
    </xf>
    <xf numFmtId="0" fontId="28" fillId="0" borderId="15" xfId="12" applyFont="1" applyFill="1" applyBorder="1" applyAlignment="1">
      <alignment horizontal="center" wrapText="1"/>
    </xf>
    <xf numFmtId="0" fontId="29" fillId="2" borderId="13" xfId="12" applyFont="1" applyFill="1" applyBorder="1" applyAlignment="1">
      <alignment horizontal="center"/>
    </xf>
    <xf numFmtId="0" fontId="17" fillId="0" borderId="0" xfId="12" applyFont="1" applyAlignment="1">
      <alignment horizontal="center" vertical="center" wrapText="1"/>
    </xf>
    <xf numFmtId="3" fontId="28" fillId="0" borderId="0" xfId="12" applyNumberFormat="1" applyFont="1"/>
    <xf numFmtId="0" fontId="32" fillId="0" borderId="4" xfId="12" applyFont="1" applyBorder="1"/>
    <xf numFmtId="4" fontId="27" fillId="0" borderId="8" xfId="12" applyNumberFormat="1" applyFont="1" applyFill="1" applyBorder="1"/>
    <xf numFmtId="4" fontId="25" fillId="2" borderId="18" xfId="12" applyNumberFormat="1" applyFont="1" applyFill="1" applyBorder="1"/>
    <xf numFmtId="0" fontId="32" fillId="0" borderId="7" xfId="12" applyFont="1" applyBorder="1"/>
    <xf numFmtId="0" fontId="25" fillId="2" borderId="10" xfId="12" applyFont="1" applyFill="1" applyBorder="1"/>
    <xf numFmtId="4" fontId="25" fillId="2" borderId="13" xfId="12" applyNumberFormat="1" applyFont="1" applyFill="1" applyBorder="1"/>
    <xf numFmtId="4" fontId="32" fillId="0" borderId="0" xfId="12" applyNumberFormat="1" applyFont="1"/>
    <xf numFmtId="0" fontId="32" fillId="0" borderId="0" xfId="12" applyFont="1"/>
    <xf numFmtId="4" fontId="27" fillId="0" borderId="0" xfId="12" applyNumberFormat="1" applyFont="1"/>
    <xf numFmtId="4" fontId="27" fillId="0" borderId="0" xfId="12" applyNumberFormat="1" applyFont="1" applyAlignment="1">
      <alignment horizontal="right"/>
    </xf>
    <xf numFmtId="0" fontId="32" fillId="0" borderId="7" xfId="12" applyFont="1" applyFill="1" applyBorder="1" applyAlignment="1">
      <alignment horizontal="justify" vertical="top" wrapText="1"/>
    </xf>
    <xf numFmtId="3" fontId="27" fillId="0" borderId="8" xfId="12" applyNumberFormat="1" applyFont="1" applyFill="1" applyBorder="1"/>
    <xf numFmtId="4" fontId="34" fillId="2" borderId="16" xfId="12" applyNumberFormat="1" applyFont="1" applyFill="1" applyBorder="1"/>
    <xf numFmtId="0" fontId="32" fillId="0" borderId="7" xfId="12" applyFont="1" applyFill="1" applyBorder="1" applyAlignment="1">
      <alignment wrapText="1"/>
    </xf>
    <xf numFmtId="0" fontId="34" fillId="2" borderId="10" xfId="12" applyFont="1" applyFill="1" applyBorder="1"/>
    <xf numFmtId="0" fontId="35" fillId="0" borderId="0" xfId="12" applyFont="1"/>
    <xf numFmtId="0" fontId="32" fillId="0" borderId="7" xfId="12" applyFont="1" applyFill="1" applyBorder="1" applyAlignment="1">
      <alignment horizontal="left" vertical="center" wrapText="1"/>
    </xf>
    <xf numFmtId="4" fontId="32" fillId="0" borderId="8" xfId="12" applyNumberFormat="1" applyFont="1" applyFill="1" applyBorder="1" applyAlignment="1">
      <alignment horizontal="right"/>
    </xf>
    <xf numFmtId="4" fontId="34" fillId="2" borderId="16" xfId="12" applyNumberFormat="1" applyFont="1" applyFill="1" applyBorder="1" applyAlignment="1">
      <alignment horizontal="right"/>
    </xf>
    <xf numFmtId="4" fontId="34" fillId="2" borderId="13" xfId="12" applyNumberFormat="1" applyFont="1" applyFill="1" applyBorder="1" applyAlignment="1">
      <alignment horizontal="right"/>
    </xf>
    <xf numFmtId="4" fontId="32" fillId="0" borderId="8" xfId="12" applyNumberFormat="1" applyFont="1" applyFill="1" applyBorder="1" applyAlignment="1">
      <alignment horizontal="right" wrapText="1"/>
    </xf>
    <xf numFmtId="4" fontId="34" fillId="2" borderId="8" xfId="12" applyNumberFormat="1" applyFont="1" applyFill="1" applyBorder="1" applyAlignment="1">
      <alignment horizontal="right"/>
    </xf>
    <xf numFmtId="0" fontId="32" fillId="0" borderId="7" xfId="12" applyFont="1" applyFill="1" applyBorder="1" applyAlignment="1">
      <alignment horizontal="left" vertical="center"/>
    </xf>
    <xf numFmtId="0" fontId="32" fillId="0" borderId="8" xfId="12" applyFont="1" applyFill="1" applyBorder="1"/>
    <xf numFmtId="4" fontId="32" fillId="0" borderId="5" xfId="12" applyNumberFormat="1" applyFont="1" applyFill="1" applyBorder="1" applyAlignment="1">
      <alignment horizontal="right"/>
    </xf>
    <xf numFmtId="0" fontId="32" fillId="0" borderId="8" xfId="12" applyFont="1" applyFill="1" applyBorder="1" applyAlignment="1">
      <alignment wrapText="1"/>
    </xf>
    <xf numFmtId="0" fontId="32" fillId="0" borderId="4" xfId="12" applyFont="1" applyFill="1" applyBorder="1"/>
    <xf numFmtId="0" fontId="34" fillId="0" borderId="7" xfId="12" applyFont="1" applyFill="1" applyBorder="1"/>
    <xf numFmtId="4" fontId="34" fillId="0" borderId="8" xfId="12" applyNumberFormat="1" applyFont="1" applyFill="1" applyBorder="1" applyAlignment="1">
      <alignment horizontal="right"/>
    </xf>
    <xf numFmtId="0" fontId="32" fillId="0" borderId="21" xfId="12" applyFont="1" applyFill="1" applyBorder="1"/>
    <xf numFmtId="0" fontId="34" fillId="0" borderId="0" xfId="12" applyFont="1"/>
    <xf numFmtId="4" fontId="32" fillId="0" borderId="5" xfId="12" applyNumberFormat="1" applyFont="1" applyFill="1" applyBorder="1" applyAlignment="1">
      <alignment horizontal="right" vertical="center"/>
    </xf>
    <xf numFmtId="0" fontId="32" fillId="0" borderId="15" xfId="12" applyFont="1" applyFill="1" applyBorder="1"/>
    <xf numFmtId="4" fontId="32" fillId="0" borderId="25" xfId="12" applyNumberFormat="1" applyFont="1" applyFill="1" applyBorder="1" applyAlignment="1">
      <alignment horizontal="right"/>
    </xf>
    <xf numFmtId="0" fontId="34" fillId="0" borderId="21" xfId="12" applyFont="1" applyFill="1" applyBorder="1"/>
    <xf numFmtId="4" fontId="34" fillId="0" borderId="5" xfId="12" applyNumberFormat="1" applyFont="1" applyFill="1" applyBorder="1" applyAlignment="1">
      <alignment horizontal="right"/>
    </xf>
    <xf numFmtId="4" fontId="32" fillId="0" borderId="12" xfId="12" applyNumberFormat="1" applyFont="1" applyFill="1" applyBorder="1" applyAlignment="1">
      <alignment horizontal="right"/>
    </xf>
    <xf numFmtId="4" fontId="32" fillId="0" borderId="27" xfId="12" applyNumberFormat="1" applyFont="1" applyFill="1" applyBorder="1" applyAlignment="1">
      <alignment horizontal="right"/>
    </xf>
    <xf numFmtId="3" fontId="34" fillId="2" borderId="13" xfId="12" applyNumberFormat="1" applyFont="1" applyFill="1" applyBorder="1" applyAlignment="1">
      <alignment horizontal="right"/>
    </xf>
    <xf numFmtId="4" fontId="34" fillId="2" borderId="26" xfId="12" applyNumberFormat="1" applyFont="1" applyFill="1" applyBorder="1" applyAlignment="1">
      <alignment horizontal="right"/>
    </xf>
    <xf numFmtId="166" fontId="32" fillId="0" borderId="0" xfId="12" applyNumberFormat="1" applyFont="1"/>
    <xf numFmtId="3" fontId="32" fillId="0" borderId="8" xfId="12" applyNumberFormat="1" applyFont="1" applyFill="1" applyBorder="1" applyAlignment="1">
      <alignment horizontal="right"/>
    </xf>
    <xf numFmtId="3" fontId="34" fillId="2" borderId="8" xfId="12" applyNumberFormat="1" applyFont="1" applyFill="1" applyBorder="1" applyAlignment="1">
      <alignment horizontal="right"/>
    </xf>
    <xf numFmtId="3" fontId="14" fillId="0" borderId="0" xfId="0" applyNumberFormat="1" applyFont="1"/>
    <xf numFmtId="4" fontId="37" fillId="0" borderId="0" xfId="0" applyNumberFormat="1" applyFont="1"/>
    <xf numFmtId="4" fontId="36" fillId="0" borderId="5" xfId="0" applyNumberFormat="1" applyFont="1" applyFill="1" applyBorder="1" applyAlignment="1"/>
    <xf numFmtId="168" fontId="34" fillId="2" borderId="13" xfId="12" applyNumberFormat="1" applyFont="1" applyFill="1" applyBorder="1" applyAlignment="1">
      <alignment horizontal="right"/>
    </xf>
    <xf numFmtId="4" fontId="13" fillId="0" borderId="0" xfId="0" applyNumberFormat="1" applyFont="1"/>
    <xf numFmtId="0" fontId="25" fillId="0" borderId="8" xfId="12" applyFont="1" applyFill="1" applyBorder="1"/>
    <xf numFmtId="3" fontId="15" fillId="0" borderId="0" xfId="12" applyNumberFormat="1" applyFont="1"/>
    <xf numFmtId="1" fontId="15" fillId="0" borderId="0" xfId="12" applyNumberFormat="1" applyFont="1"/>
    <xf numFmtId="1" fontId="15" fillId="0" borderId="0" xfId="14" applyNumberFormat="1" applyFont="1"/>
    <xf numFmtId="168" fontId="32" fillId="0" borderId="8" xfId="12" applyNumberFormat="1" applyFont="1" applyFill="1" applyBorder="1" applyAlignment="1">
      <alignment horizontal="right"/>
    </xf>
    <xf numFmtId="3" fontId="27" fillId="0" borderId="5" xfId="12" applyNumberFormat="1" applyFont="1" applyFill="1" applyBorder="1" applyAlignment="1"/>
    <xf numFmtId="3" fontId="27" fillId="0" borderId="8" xfId="12" applyNumberFormat="1" applyFont="1" applyFill="1" applyBorder="1" applyAlignment="1">
      <alignment horizontal="right"/>
    </xf>
    <xf numFmtId="0" fontId="30" fillId="3" borderId="1" xfId="12" applyFont="1" applyFill="1" applyBorder="1"/>
    <xf numFmtId="0" fontId="30" fillId="3" borderId="14" xfId="12" applyFont="1" applyFill="1" applyBorder="1" applyAlignment="1">
      <alignment horizontal="center"/>
    </xf>
    <xf numFmtId="0" fontId="30" fillId="3" borderId="3" xfId="12" applyFont="1" applyFill="1" applyBorder="1" applyAlignment="1">
      <alignment horizontal="center"/>
    </xf>
    <xf numFmtId="17" fontId="33" fillId="3" borderId="29" xfId="12" applyNumberFormat="1" applyFont="1" applyFill="1" applyBorder="1" applyAlignment="1">
      <alignment horizontal="center" vertical="center"/>
    </xf>
    <xf numFmtId="0" fontId="26" fillId="3" borderId="31" xfId="12" applyFont="1" applyFill="1" applyBorder="1" applyAlignment="1">
      <alignment horizontal="center" vertical="center" wrapText="1"/>
    </xf>
    <xf numFmtId="0" fontId="26" fillId="3" borderId="29" xfId="12" applyFont="1" applyFill="1" applyBorder="1" applyAlignment="1">
      <alignment horizontal="center" vertical="center" wrapText="1"/>
    </xf>
    <xf numFmtId="0" fontId="33" fillId="3" borderId="1" xfId="12" applyFont="1" applyFill="1" applyBorder="1"/>
    <xf numFmtId="0" fontId="33" fillId="3" borderId="2" xfId="12" applyFont="1" applyFill="1" applyBorder="1" applyAlignment="1">
      <alignment horizontal="center"/>
    </xf>
    <xf numFmtId="0" fontId="33" fillId="3" borderId="3" xfId="12" applyFont="1" applyFill="1" applyBorder="1" applyAlignment="1">
      <alignment horizontal="center"/>
    </xf>
    <xf numFmtId="0" fontId="33" fillId="3" borderId="19" xfId="12" applyFont="1" applyFill="1" applyBorder="1"/>
    <xf numFmtId="0" fontId="33" fillId="3" borderId="20" xfId="12" applyFont="1" applyFill="1" applyBorder="1" applyAlignment="1">
      <alignment horizontal="center"/>
    </xf>
    <xf numFmtId="0" fontId="33" fillId="3" borderId="18" xfId="12" applyFont="1" applyFill="1" applyBorder="1" applyAlignment="1">
      <alignment horizontal="center"/>
    </xf>
    <xf numFmtId="0" fontId="33" fillId="3" borderId="23" xfId="12" applyFont="1" applyFill="1" applyBorder="1" applyAlignment="1">
      <alignment horizontal="center"/>
    </xf>
    <xf numFmtId="0" fontId="33" fillId="3" borderId="24" xfId="12" applyFont="1" applyFill="1" applyBorder="1" applyAlignment="1">
      <alignment horizontal="center"/>
    </xf>
    <xf numFmtId="0" fontId="33" fillId="3" borderId="22" xfId="12" applyFont="1" applyFill="1" applyBorder="1"/>
    <xf numFmtId="4" fontId="27" fillId="0" borderId="32" xfId="12" applyNumberFormat="1" applyFont="1" applyBorder="1" applyAlignment="1"/>
    <xf numFmtId="4" fontId="27" fillId="0" borderId="32" xfId="12" applyNumberFormat="1" applyFont="1" applyFill="1" applyBorder="1" applyAlignment="1"/>
    <xf numFmtId="0" fontId="1" fillId="0" borderId="0" xfId="20" applyFont="1"/>
    <xf numFmtId="0" fontId="40" fillId="0" borderId="0" xfId="20" applyFont="1" applyAlignment="1">
      <alignment horizontal="left"/>
    </xf>
    <xf numFmtId="49" fontId="40" fillId="0" borderId="0" xfId="20" applyNumberFormat="1" applyFont="1" applyAlignment="1">
      <alignment horizontal="left"/>
    </xf>
    <xf numFmtId="0" fontId="41" fillId="0" borderId="0" xfId="20" applyFont="1"/>
    <xf numFmtId="0" fontId="40" fillId="0" borderId="0" xfId="20" applyFont="1" applyAlignment="1">
      <alignment horizontal="center"/>
    </xf>
    <xf numFmtId="0" fontId="40" fillId="0" borderId="0" xfId="20" applyFont="1" applyAlignment="1">
      <alignment wrapText="1"/>
    </xf>
    <xf numFmtId="0" fontId="40" fillId="0" borderId="33" xfId="20" applyFont="1" applyBorder="1" applyAlignment="1">
      <alignment horizontal="left"/>
    </xf>
    <xf numFmtId="49" fontId="42" fillId="4" borderId="33" xfId="20" applyNumberFormat="1" applyFont="1" applyFill="1" applyBorder="1" applyAlignment="1">
      <alignment horizontal="center" vertical="center"/>
    </xf>
    <xf numFmtId="1" fontId="42" fillId="4" borderId="33" xfId="20" applyNumberFormat="1" applyFont="1" applyFill="1" applyBorder="1" applyAlignment="1">
      <alignment horizontal="center"/>
    </xf>
    <xf numFmtId="49" fontId="42" fillId="4" borderId="33" xfId="20" applyNumberFormat="1" applyFont="1" applyFill="1" applyBorder="1" applyAlignment="1">
      <alignment horizontal="center"/>
    </xf>
    <xf numFmtId="0" fontId="38" fillId="0" borderId="34" xfId="20" applyFont="1" applyBorder="1"/>
    <xf numFmtId="0" fontId="38" fillId="0" borderId="34" xfId="20" applyFont="1" applyBorder="1" applyAlignment="1">
      <alignment horizontal="center"/>
    </xf>
    <xf numFmtId="49" fontId="1" fillId="0" borderId="35" xfId="20" applyNumberFormat="1" applyFont="1" applyBorder="1"/>
    <xf numFmtId="169" fontId="0" fillId="0" borderId="35" xfId="21" applyNumberFormat="1" applyFont="1" applyBorder="1"/>
    <xf numFmtId="49" fontId="1" fillId="0" borderId="0" xfId="20" applyNumberFormat="1" applyFont="1" applyBorder="1"/>
    <xf numFmtId="169" fontId="0" fillId="0" borderId="0" xfId="21" applyNumberFormat="1" applyFont="1" applyBorder="1"/>
    <xf numFmtId="169" fontId="0" fillId="0" borderId="0" xfId="21" applyNumberFormat="1" applyFont="1" applyFill="1" applyBorder="1"/>
    <xf numFmtId="49" fontId="1" fillId="0" borderId="0" xfId="20" applyNumberFormat="1" applyFont="1"/>
    <xf numFmtId="169" fontId="0" fillId="0" borderId="0" xfId="21" applyNumberFormat="1" applyFont="1"/>
    <xf numFmtId="0" fontId="39" fillId="0" borderId="0" xfId="20" applyFont="1" applyFill="1" applyBorder="1" applyAlignment="1">
      <alignment horizontal="center"/>
    </xf>
    <xf numFmtId="0" fontId="43" fillId="0" borderId="0" xfId="20" applyFont="1" applyFill="1" applyBorder="1"/>
    <xf numFmtId="0" fontId="44" fillId="0" borderId="0" xfId="20" applyFont="1" applyFill="1" applyBorder="1"/>
    <xf numFmtId="0" fontId="40" fillId="0" borderId="0" xfId="20" applyFont="1" applyFill="1" applyBorder="1" applyAlignment="1">
      <alignment horizontal="left"/>
    </xf>
    <xf numFmtId="0" fontId="40" fillId="0" borderId="0" xfId="20" applyFont="1" applyFill="1" applyBorder="1" applyAlignment="1">
      <alignment horizontal="center"/>
    </xf>
    <xf numFmtId="0" fontId="1" fillId="0" borderId="0" xfId="20" applyFont="1" applyFill="1" applyBorder="1"/>
    <xf numFmtId="0" fontId="41" fillId="0" borderId="0" xfId="20" applyFont="1" applyFill="1" applyBorder="1"/>
    <xf numFmtId="0" fontId="40" fillId="0" borderId="0" xfId="20" applyFont="1" applyFill="1" applyBorder="1" applyAlignment="1">
      <alignment wrapText="1"/>
    </xf>
    <xf numFmtId="49" fontId="42" fillId="4" borderId="38" xfId="20" applyNumberFormat="1" applyFont="1" applyFill="1" applyBorder="1" applyAlignment="1">
      <alignment horizontal="center"/>
    </xf>
    <xf numFmtId="49" fontId="42" fillId="4" borderId="38" xfId="20" applyNumberFormat="1" applyFont="1" applyFill="1" applyBorder="1" applyAlignment="1">
      <alignment horizontal="left"/>
    </xf>
    <xf numFmtId="1" fontId="42" fillId="4" borderId="38" xfId="20" applyNumberFormat="1" applyFont="1" applyFill="1" applyBorder="1" applyAlignment="1">
      <alignment horizontal="center"/>
    </xf>
    <xf numFmtId="0" fontId="40" fillId="0" borderId="0" xfId="20" applyFont="1" applyFill="1" applyBorder="1" applyAlignment="1"/>
    <xf numFmtId="0" fontId="40" fillId="0" borderId="0" xfId="20" applyFont="1" applyFill="1" applyBorder="1"/>
    <xf numFmtId="0" fontId="38" fillId="0" borderId="0" xfId="20" applyFont="1" applyFill="1" applyBorder="1"/>
    <xf numFmtId="0" fontId="40" fillId="0" borderId="42" xfId="20" applyFont="1" applyFill="1" applyBorder="1" applyAlignment="1">
      <alignment horizontal="center"/>
    </xf>
    <xf numFmtId="0" fontId="38" fillId="0" borderId="0" xfId="20" applyFont="1" applyFill="1" applyBorder="1" applyAlignment="1">
      <alignment horizontal="center"/>
    </xf>
    <xf numFmtId="49" fontId="41" fillId="0" borderId="43" xfId="20" applyNumberFormat="1" applyFont="1" applyFill="1" applyBorder="1"/>
    <xf numFmtId="49" fontId="41" fillId="0" borderId="44" xfId="20" applyNumberFormat="1" applyFont="1" applyFill="1" applyBorder="1" applyAlignment="1">
      <alignment horizontal="left"/>
    </xf>
    <xf numFmtId="49" fontId="41" fillId="0" borderId="45" xfId="20" applyNumberFormat="1" applyFont="1" applyFill="1" applyBorder="1" applyAlignment="1">
      <alignment horizontal="left"/>
    </xf>
    <xf numFmtId="0" fontId="41" fillId="0" borderId="46" xfId="20" applyFont="1" applyFill="1" applyBorder="1" applyAlignment="1">
      <alignment horizontal="right"/>
    </xf>
    <xf numFmtId="3" fontId="41" fillId="0" borderId="47" xfId="20" applyNumberFormat="1" applyFont="1" applyBorder="1" applyAlignment="1">
      <alignment horizontal="center"/>
    </xf>
    <xf numFmtId="3" fontId="41" fillId="0" borderId="48" xfId="20" applyNumberFormat="1" applyFont="1" applyBorder="1" applyAlignment="1">
      <alignment horizontal="center"/>
    </xf>
    <xf numFmtId="3" fontId="41" fillId="0" borderId="48" xfId="13" applyNumberFormat="1" applyFont="1" applyFill="1" applyBorder="1" applyAlignment="1" applyProtection="1">
      <alignment horizontal="center"/>
      <protection locked="0"/>
    </xf>
    <xf numFmtId="3" fontId="41" fillId="0" borderId="49" xfId="13" applyNumberFormat="1" applyFont="1" applyFill="1" applyBorder="1" applyAlignment="1" applyProtection="1">
      <alignment horizontal="center"/>
      <protection locked="0"/>
    </xf>
    <xf numFmtId="49" fontId="41" fillId="0" borderId="50" xfId="20" applyNumberFormat="1" applyFont="1" applyFill="1" applyBorder="1"/>
    <xf numFmtId="49" fontId="41" fillId="0" borderId="51" xfId="20" applyNumberFormat="1" applyFont="1" applyFill="1" applyBorder="1" applyAlignment="1">
      <alignment horizontal="left"/>
    </xf>
    <xf numFmtId="49" fontId="41" fillId="0" borderId="36" xfId="20" applyNumberFormat="1" applyFont="1" applyFill="1" applyBorder="1" applyAlignment="1">
      <alignment horizontal="left"/>
    </xf>
    <xf numFmtId="0" fontId="41" fillId="0" borderId="52" xfId="20" applyFont="1" applyFill="1" applyBorder="1" applyAlignment="1">
      <alignment horizontal="right"/>
    </xf>
    <xf numFmtId="3" fontId="41" fillId="0" borderId="50" xfId="20" applyNumberFormat="1" applyFont="1" applyBorder="1" applyAlignment="1">
      <alignment horizontal="center"/>
    </xf>
    <xf numFmtId="3" fontId="41" fillId="0" borderId="37" xfId="20" applyNumberFormat="1" applyFont="1" applyBorder="1" applyAlignment="1">
      <alignment horizontal="center"/>
    </xf>
    <xf numFmtId="3" fontId="41" fillId="0" borderId="51" xfId="20" applyNumberFormat="1" applyFont="1" applyBorder="1" applyAlignment="1">
      <alignment horizontal="center"/>
    </xf>
    <xf numFmtId="3" fontId="41" fillId="0" borderId="51" xfId="13" applyNumberFormat="1" applyFont="1" applyFill="1" applyBorder="1" applyAlignment="1" applyProtection="1">
      <alignment horizontal="center"/>
      <protection locked="0"/>
    </xf>
    <xf numFmtId="3" fontId="41" fillId="0" borderId="52" xfId="13" applyNumberFormat="1" applyFont="1" applyFill="1" applyBorder="1" applyAlignment="1" applyProtection="1">
      <alignment horizontal="center"/>
      <protection locked="0"/>
    </xf>
    <xf numFmtId="4" fontId="41" fillId="0" borderId="47" xfId="20" applyNumberFormat="1" applyFont="1" applyBorder="1" applyAlignment="1">
      <alignment horizontal="center"/>
    </xf>
    <xf numFmtId="4" fontId="41" fillId="0" borderId="48" xfId="20" applyNumberFormat="1" applyFont="1" applyBorder="1" applyAlignment="1">
      <alignment horizontal="center"/>
    </xf>
    <xf numFmtId="4" fontId="41" fillId="0" borderId="48" xfId="13" applyNumberFormat="1" applyFont="1" applyFill="1" applyBorder="1" applyAlignment="1" applyProtection="1">
      <alignment horizontal="center"/>
      <protection locked="0"/>
    </xf>
    <xf numFmtId="4" fontId="41" fillId="0" borderId="49" xfId="13" applyNumberFormat="1" applyFont="1" applyFill="1" applyBorder="1" applyAlignment="1" applyProtection="1">
      <alignment horizontal="center"/>
      <protection locked="0"/>
    </xf>
    <xf numFmtId="4" fontId="41" fillId="0" borderId="50" xfId="20" applyNumberFormat="1" applyFont="1" applyBorder="1" applyAlignment="1">
      <alignment horizontal="center"/>
    </xf>
    <xf numFmtId="4" fontId="41" fillId="0" borderId="37" xfId="20" applyNumberFormat="1" applyFont="1" applyBorder="1" applyAlignment="1">
      <alignment horizontal="center"/>
    </xf>
    <xf numFmtId="4" fontId="41" fillId="0" borderId="51" xfId="20" applyNumberFormat="1" applyFont="1" applyBorder="1" applyAlignment="1">
      <alignment horizontal="center"/>
    </xf>
    <xf numFmtId="4" fontId="41" fillId="0" borderId="51" xfId="13" applyNumberFormat="1" applyFont="1" applyFill="1" applyBorder="1" applyAlignment="1" applyProtection="1">
      <alignment horizontal="center"/>
      <protection locked="0"/>
    </xf>
    <xf numFmtId="4" fontId="41" fillId="0" borderId="52" xfId="13" applyNumberFormat="1" applyFont="1" applyFill="1" applyBorder="1" applyAlignment="1" applyProtection="1">
      <alignment horizontal="center"/>
      <protection locked="0"/>
    </xf>
    <xf numFmtId="170" fontId="41" fillId="0" borderId="0" xfId="20" applyNumberFormat="1" applyFont="1" applyFill="1" applyBorder="1"/>
    <xf numFmtId="49" fontId="41" fillId="0" borderId="44" xfId="20" applyNumberFormat="1" applyFont="1" applyFill="1" applyBorder="1"/>
    <xf numFmtId="49" fontId="41" fillId="0" borderId="45" xfId="20" applyNumberFormat="1" applyFont="1" applyFill="1" applyBorder="1"/>
    <xf numFmtId="49" fontId="41" fillId="0" borderId="51" xfId="20" applyNumberFormat="1" applyFont="1" applyFill="1" applyBorder="1"/>
    <xf numFmtId="49" fontId="41" fillId="0" borderId="36" xfId="20" applyNumberFormat="1" applyFont="1" applyFill="1" applyBorder="1"/>
    <xf numFmtId="171" fontId="41" fillId="0" borderId="43" xfId="20" applyNumberFormat="1" applyFont="1" applyBorder="1" applyAlignment="1">
      <alignment horizontal="center" vertical="center"/>
    </xf>
    <xf numFmtId="171" fontId="41" fillId="0" borderId="44" xfId="20" applyNumberFormat="1" applyFont="1" applyBorder="1" applyAlignment="1">
      <alignment horizontal="center" vertical="center"/>
    </xf>
    <xf numFmtId="171" fontId="41" fillId="0" borderId="45" xfId="20" applyNumberFormat="1" applyFont="1" applyBorder="1" applyAlignment="1">
      <alignment horizontal="center" vertical="center"/>
    </xf>
    <xf numFmtId="49" fontId="41" fillId="0" borderId="47" xfId="20" applyNumberFormat="1" applyFont="1" applyFill="1" applyBorder="1"/>
    <xf numFmtId="49" fontId="41" fillId="0" borderId="48" xfId="20" applyNumberFormat="1" applyFont="1" applyFill="1" applyBorder="1" applyAlignment="1">
      <alignment horizontal="left"/>
    </xf>
    <xf numFmtId="49" fontId="41" fillId="0" borderId="53" xfId="20" applyNumberFormat="1" applyFont="1" applyFill="1" applyBorder="1" applyAlignment="1">
      <alignment horizontal="left"/>
    </xf>
    <xf numFmtId="0" fontId="41" fillId="0" borderId="49" xfId="20" applyFont="1" applyFill="1" applyBorder="1" applyAlignment="1">
      <alignment horizontal="right"/>
    </xf>
    <xf numFmtId="171" fontId="41" fillId="0" borderId="47" xfId="20" applyNumberFormat="1" applyFont="1" applyBorder="1" applyAlignment="1">
      <alignment horizontal="center" vertical="center"/>
    </xf>
    <xf numFmtId="171" fontId="41" fillId="0" borderId="48" xfId="20" applyNumberFormat="1" applyFont="1" applyBorder="1" applyAlignment="1">
      <alignment horizontal="center" vertical="center"/>
    </xf>
    <xf numFmtId="171" fontId="41" fillId="0" borderId="53" xfId="20" applyNumberFormat="1" applyFont="1" applyBorder="1" applyAlignment="1">
      <alignment horizontal="center" vertical="center"/>
    </xf>
    <xf numFmtId="171" fontId="41" fillId="0" borderId="46" xfId="20" applyNumberFormat="1" applyFont="1" applyBorder="1" applyAlignment="1">
      <alignment horizontal="center" vertical="center"/>
    </xf>
    <xf numFmtId="0" fontId="41" fillId="0" borderId="0" xfId="20" applyFont="1" applyFill="1" applyBorder="1" applyAlignment="1"/>
    <xf numFmtId="172" fontId="41" fillId="0" borderId="0" xfId="20" applyNumberFormat="1" applyFont="1" applyFill="1" applyBorder="1"/>
    <xf numFmtId="43" fontId="41" fillId="0" borderId="0" xfId="20" applyNumberFormat="1" applyFont="1" applyFill="1" applyBorder="1"/>
    <xf numFmtId="171" fontId="41" fillId="0" borderId="49" xfId="20" applyNumberFormat="1" applyFont="1" applyBorder="1" applyAlignment="1">
      <alignment horizontal="center" vertical="center"/>
    </xf>
    <xf numFmtId="0" fontId="41" fillId="0" borderId="0" xfId="20" applyFont="1" applyFill="1" applyBorder="1" applyAlignment="1">
      <alignment horizontal="center"/>
    </xf>
    <xf numFmtId="0" fontId="41" fillId="0" borderId="47" xfId="20" applyFont="1" applyBorder="1" applyAlignment="1">
      <alignment horizontal="center"/>
    </xf>
    <xf numFmtId="0" fontId="41" fillId="0" borderId="48" xfId="20" applyFont="1" applyBorder="1" applyAlignment="1">
      <alignment horizontal="center"/>
    </xf>
    <xf numFmtId="0" fontId="41" fillId="0" borderId="53" xfId="20" applyFont="1" applyBorder="1" applyAlignment="1">
      <alignment horizontal="center"/>
    </xf>
    <xf numFmtId="167" fontId="41" fillId="0" borderId="49" xfId="13" applyNumberFormat="1" applyFont="1" applyFill="1" applyBorder="1" applyAlignment="1" applyProtection="1">
      <alignment horizontal="center"/>
      <protection locked="0"/>
    </xf>
    <xf numFmtId="0" fontId="41" fillId="0" borderId="50" xfId="20" applyFont="1" applyBorder="1" applyAlignment="1">
      <alignment horizontal="center"/>
    </xf>
    <xf numFmtId="0" fontId="41" fillId="0" borderId="51" xfId="20" applyFont="1" applyBorder="1" applyAlignment="1">
      <alignment horizontal="center"/>
    </xf>
    <xf numFmtId="0" fontId="41" fillId="0" borderId="54" xfId="20" applyFont="1" applyBorder="1" applyAlignment="1">
      <alignment horizontal="center"/>
    </xf>
    <xf numFmtId="167" fontId="41" fillId="0" borderId="54" xfId="13" applyNumberFormat="1" applyFont="1" applyFill="1" applyBorder="1" applyAlignment="1" applyProtection="1">
      <alignment horizontal="center"/>
      <protection locked="0"/>
    </xf>
    <xf numFmtId="0" fontId="41" fillId="0" borderId="36" xfId="20" applyFont="1" applyBorder="1" applyAlignment="1">
      <alignment horizontal="center"/>
    </xf>
    <xf numFmtId="167" fontId="41" fillId="0" borderId="52" xfId="13" applyNumberFormat="1" applyFont="1" applyFill="1" applyBorder="1" applyAlignment="1" applyProtection="1">
      <alignment horizontal="center"/>
      <protection locked="0"/>
    </xf>
    <xf numFmtId="171" fontId="41" fillId="0" borderId="50" xfId="20" applyNumberFormat="1" applyFont="1" applyBorder="1" applyAlignment="1">
      <alignment horizontal="center" vertical="center"/>
    </xf>
    <xf numFmtId="171" fontId="41" fillId="0" borderId="51" xfId="20" applyNumberFormat="1" applyFont="1" applyBorder="1" applyAlignment="1">
      <alignment horizontal="center" vertical="center"/>
    </xf>
    <xf numFmtId="171" fontId="41" fillId="0" borderId="36" xfId="20" applyNumberFormat="1" applyFont="1" applyBorder="1" applyAlignment="1">
      <alignment horizontal="center" vertical="center"/>
    </xf>
    <xf numFmtId="171" fontId="41" fillId="0" borderId="36" xfId="20" applyNumberFormat="1" applyFont="1" applyFill="1" applyBorder="1" applyAlignment="1">
      <alignment horizontal="center" vertical="center"/>
    </xf>
    <xf numFmtId="171" fontId="41" fillId="0" borderId="52" xfId="20" applyNumberFormat="1" applyFont="1" applyBorder="1" applyAlignment="1">
      <alignment horizontal="center" vertical="center"/>
    </xf>
    <xf numFmtId="169" fontId="45" fillId="0" borderId="0" xfId="21" applyNumberFormat="1" applyFont="1" applyFill="1" applyBorder="1"/>
    <xf numFmtId="170" fontId="40" fillId="0" borderId="0" xfId="20" applyNumberFormat="1" applyFont="1" applyFill="1" applyBorder="1" applyAlignment="1">
      <alignment horizontal="center"/>
    </xf>
    <xf numFmtId="0" fontId="41" fillId="0" borderId="0" xfId="20" applyFont="1" applyFill="1" applyBorder="1" applyAlignment="1">
      <alignment horizontal="right"/>
    </xf>
    <xf numFmtId="0" fontId="41" fillId="0" borderId="0" xfId="20" applyFont="1" applyBorder="1" applyAlignment="1">
      <alignment horizontal="center"/>
    </xf>
    <xf numFmtId="3" fontId="41" fillId="5" borderId="0" xfId="20" applyNumberFormat="1" applyFont="1" applyFill="1" applyBorder="1" applyAlignment="1"/>
    <xf numFmtId="0" fontId="40" fillId="0" borderId="0" xfId="20" applyFont="1" applyFill="1" applyBorder="1" applyAlignment="1">
      <alignment horizontal="right"/>
    </xf>
    <xf numFmtId="173" fontId="41" fillId="0" borderId="0" xfId="13" applyNumberFormat="1" applyFont="1" applyFill="1" applyBorder="1" applyProtection="1">
      <protection locked="0"/>
    </xf>
    <xf numFmtId="173" fontId="41" fillId="0" borderId="0" xfId="13" applyNumberFormat="1" applyFont="1" applyFill="1" applyBorder="1"/>
    <xf numFmtId="1" fontId="41" fillId="0" borderId="0" xfId="13" applyNumberFormat="1" applyFont="1" applyFill="1" applyBorder="1" applyAlignment="1" applyProtection="1">
      <alignment horizontal="right"/>
      <protection locked="0"/>
    </xf>
    <xf numFmtId="173" fontId="41" fillId="0" borderId="0" xfId="13" applyNumberFormat="1" applyFont="1" applyFill="1" applyBorder="1" applyAlignment="1" applyProtection="1">
      <alignment horizontal="right"/>
      <protection locked="0"/>
    </xf>
    <xf numFmtId="173" fontId="40" fillId="0" borderId="0" xfId="13" applyNumberFormat="1" applyFont="1" applyFill="1" applyBorder="1" applyAlignment="1" applyProtection="1">
      <alignment horizontal="center"/>
      <protection locked="0"/>
    </xf>
    <xf numFmtId="174" fontId="40" fillId="0" borderId="0" xfId="13" applyNumberFormat="1" applyFont="1" applyFill="1" applyBorder="1" applyAlignment="1">
      <alignment horizontal="left"/>
    </xf>
    <xf numFmtId="167" fontId="41" fillId="0" borderId="0" xfId="13" applyNumberFormat="1" applyFont="1" applyFill="1" applyBorder="1" applyAlignment="1" applyProtection="1">
      <alignment horizontal="right"/>
      <protection locked="0"/>
    </xf>
    <xf numFmtId="0" fontId="40" fillId="0" borderId="0" xfId="20" applyFont="1" applyBorder="1" applyAlignment="1">
      <alignment horizontal="center"/>
    </xf>
    <xf numFmtId="0" fontId="40" fillId="0" borderId="0" xfId="20" applyFont="1" applyBorder="1" applyAlignment="1"/>
    <xf numFmtId="3" fontId="41" fillId="0" borderId="0" xfId="13" applyNumberFormat="1" applyFont="1" applyFill="1" applyBorder="1" applyAlignment="1" applyProtection="1">
      <alignment horizontal="right"/>
      <protection locked="0"/>
    </xf>
    <xf numFmtId="0" fontId="1" fillId="5" borderId="0" xfId="20" applyFont="1" applyFill="1" applyBorder="1" applyAlignment="1"/>
    <xf numFmtId="4" fontId="41" fillId="0" borderId="0" xfId="20" applyNumberFormat="1" applyFont="1" applyFill="1" applyBorder="1"/>
    <xf numFmtId="0" fontId="39" fillId="0" borderId="0" xfId="20" applyFont="1" applyFill="1" applyAlignment="1">
      <alignment horizontal="left"/>
    </xf>
    <xf numFmtId="0" fontId="1" fillId="0" borderId="0" xfId="20" applyFont="1" applyFill="1"/>
    <xf numFmtId="0" fontId="1" fillId="0" borderId="0" xfId="20" applyFont="1" applyFill="1" applyAlignment="1">
      <alignment horizontal="center"/>
    </xf>
    <xf numFmtId="0" fontId="46" fillId="0" borderId="0" xfId="20" applyFont="1" applyFill="1"/>
    <xf numFmtId="0" fontId="38" fillId="0" borderId="0" xfId="20" applyFont="1" applyFill="1"/>
    <xf numFmtId="0" fontId="40" fillId="0" borderId="0" xfId="20" applyFont="1" applyFill="1"/>
    <xf numFmtId="0" fontId="39" fillId="0" borderId="0" xfId="20" applyFont="1" applyFill="1"/>
    <xf numFmtId="0" fontId="46" fillId="0" borderId="0" xfId="20" applyFont="1" applyFill="1" applyAlignment="1">
      <alignment horizontal="left"/>
    </xf>
    <xf numFmtId="0" fontId="47" fillId="0" borderId="0" xfId="20" applyFont="1" applyFill="1"/>
    <xf numFmtId="0" fontId="48" fillId="0" borderId="0" xfId="20" applyFont="1" applyFill="1" applyAlignment="1">
      <alignment horizontal="left"/>
    </xf>
    <xf numFmtId="49" fontId="49" fillId="0" borderId="48" xfId="20" applyNumberFormat="1" applyFont="1" applyFill="1" applyBorder="1"/>
    <xf numFmtId="49" fontId="42" fillId="4" borderId="48" xfId="20" applyNumberFormat="1" applyFont="1" applyFill="1" applyBorder="1" applyAlignment="1">
      <alignment horizontal="left"/>
    </xf>
    <xf numFmtId="0" fontId="50" fillId="0" borderId="0" xfId="20" applyFont="1" applyFill="1" applyBorder="1"/>
    <xf numFmtId="0" fontId="49" fillId="0" borderId="48" xfId="20" applyFont="1" applyFill="1" applyBorder="1"/>
    <xf numFmtId="1" fontId="42" fillId="4" borderId="48" xfId="20" applyNumberFormat="1" applyFont="1" applyFill="1" applyBorder="1" applyAlignment="1">
      <alignment horizontal="center"/>
    </xf>
    <xf numFmtId="49" fontId="42" fillId="4" borderId="48" xfId="20" applyNumberFormat="1" applyFont="1" applyFill="1" applyBorder="1" applyAlignment="1">
      <alignment horizontal="center"/>
    </xf>
    <xf numFmtId="49" fontId="51" fillId="0" borderId="0" xfId="20" applyNumberFormat="1" applyFont="1" applyFill="1" applyBorder="1" applyAlignment="1">
      <alignment horizontal="center" vertical="center"/>
    </xf>
    <xf numFmtId="0" fontId="51" fillId="0" borderId="0" xfId="20" applyFont="1" applyFill="1" applyBorder="1" applyAlignment="1">
      <alignment vertical="center"/>
    </xf>
    <xf numFmtId="3" fontId="51" fillId="0" borderId="0" xfId="17" applyNumberFormat="1" applyFont="1" applyFill="1" applyBorder="1" applyAlignment="1">
      <alignment vertical="center"/>
    </xf>
    <xf numFmtId="4" fontId="51" fillId="0" borderId="0" xfId="17" applyNumberFormat="1" applyFont="1" applyFill="1" applyBorder="1" applyAlignment="1">
      <alignment horizontal="center" vertical="center"/>
    </xf>
    <xf numFmtId="167" fontId="51" fillId="0" borderId="0" xfId="17" applyNumberFormat="1" applyFont="1" applyFill="1" applyBorder="1" applyAlignment="1">
      <alignment horizontal="center" vertical="center"/>
    </xf>
    <xf numFmtId="167" fontId="51" fillId="0" borderId="0" xfId="20" applyNumberFormat="1" applyFont="1" applyFill="1" applyBorder="1" applyAlignment="1">
      <alignment horizontal="center" vertical="center"/>
    </xf>
    <xf numFmtId="22" fontId="51" fillId="0" borderId="0" xfId="20" applyNumberFormat="1" applyFont="1" applyFill="1" applyBorder="1" applyAlignment="1">
      <alignment vertical="center"/>
    </xf>
    <xf numFmtId="0" fontId="52" fillId="0" borderId="0" xfId="20" applyFont="1" applyFill="1" applyBorder="1" applyAlignment="1">
      <alignment horizontal="center" vertical="center"/>
    </xf>
    <xf numFmtId="4" fontId="51" fillId="0" borderId="0" xfId="20" applyNumberFormat="1" applyFont="1" applyFill="1" applyBorder="1" applyAlignment="1">
      <alignment vertical="center"/>
    </xf>
    <xf numFmtId="3" fontId="51" fillId="0" borderId="0" xfId="20" applyNumberFormat="1" applyFont="1" applyFill="1" applyBorder="1" applyAlignment="1">
      <alignment vertical="center"/>
    </xf>
    <xf numFmtId="0" fontId="51" fillId="0" borderId="0" xfId="20" applyFont="1" applyFill="1" applyBorder="1" applyAlignment="1">
      <alignment horizontal="center" vertical="center"/>
    </xf>
    <xf numFmtId="49" fontId="42" fillId="4" borderId="48" xfId="20" applyNumberFormat="1" applyFont="1" applyFill="1" applyBorder="1" applyAlignment="1">
      <alignment horizontal="left" vertical="center"/>
    </xf>
    <xf numFmtId="43" fontId="51" fillId="0" borderId="0" xfId="20" applyNumberFormat="1" applyFont="1" applyFill="1" applyBorder="1" applyAlignment="1">
      <alignment vertical="center"/>
    </xf>
    <xf numFmtId="43" fontId="51" fillId="0" borderId="0" xfId="20" applyNumberFormat="1" applyFont="1" applyFill="1" applyBorder="1" applyAlignment="1">
      <alignment horizontal="left" vertical="center"/>
    </xf>
    <xf numFmtId="4" fontId="51" fillId="0" borderId="0" xfId="20" applyNumberFormat="1" applyFont="1" applyFill="1" applyBorder="1" applyAlignment="1">
      <alignment horizontal="center" vertical="center"/>
    </xf>
    <xf numFmtId="0" fontId="25" fillId="0" borderId="7" xfId="12" applyFont="1" applyBorder="1"/>
    <xf numFmtId="0" fontId="25" fillId="0" borderId="8" xfId="12" applyFont="1" applyBorder="1"/>
    <xf numFmtId="0" fontId="24" fillId="0" borderId="0" xfId="12" applyFont="1" applyAlignment="1">
      <alignment horizontal="center"/>
    </xf>
    <xf numFmtId="0" fontId="33" fillId="3" borderId="28" xfId="12" applyFont="1" applyFill="1" applyBorder="1" applyAlignment="1">
      <alignment horizontal="center" vertical="center"/>
    </xf>
    <xf numFmtId="0" fontId="33" fillId="3" borderId="30" xfId="12" applyFont="1" applyFill="1" applyBorder="1" applyAlignment="1">
      <alignment horizontal="center" vertical="center"/>
    </xf>
    <xf numFmtId="0" fontId="25" fillId="0" borderId="7" xfId="12" applyFont="1" applyFill="1" applyBorder="1"/>
    <xf numFmtId="0" fontId="25" fillId="0" borderId="8" xfId="12" applyFont="1" applyFill="1" applyBorder="1"/>
    <xf numFmtId="0" fontId="31" fillId="0" borderId="0" xfId="12" applyFont="1" applyAlignment="1">
      <alignment horizontal="center" vertical="center" wrapText="1"/>
    </xf>
    <xf numFmtId="0" fontId="31" fillId="2" borderId="0" xfId="12" applyFont="1" applyFill="1" applyAlignment="1">
      <alignment horizontal="center" vertical="center" wrapText="1"/>
    </xf>
    <xf numFmtId="0" fontId="29" fillId="0" borderId="0" xfId="12" applyFont="1" applyAlignment="1">
      <alignment horizontal="center" vertical="center" wrapText="1"/>
    </xf>
    <xf numFmtId="0" fontId="29" fillId="0" borderId="0" xfId="12" applyFont="1" applyAlignment="1">
      <alignment horizontal="center" wrapText="1"/>
    </xf>
    <xf numFmtId="0" fontId="39" fillId="0" borderId="0" xfId="20" applyFont="1" applyAlignment="1">
      <alignment horizontal="left"/>
    </xf>
    <xf numFmtId="0" fontId="40" fillId="0" borderId="0" xfId="20" applyFont="1" applyAlignment="1">
      <alignment horizontal="left"/>
    </xf>
    <xf numFmtId="0" fontId="38" fillId="0" borderId="0" xfId="20" applyFont="1" applyAlignment="1">
      <alignment horizontal="center"/>
    </xf>
    <xf numFmtId="0" fontId="39" fillId="0" borderId="0" xfId="20" applyFont="1" applyFill="1" applyBorder="1" applyAlignment="1">
      <alignment horizontal="left"/>
    </xf>
    <xf numFmtId="0" fontId="40" fillId="0" borderId="0" xfId="20" applyFont="1" applyFill="1" applyBorder="1" applyAlignment="1">
      <alignment horizontal="left"/>
    </xf>
    <xf numFmtId="0" fontId="40" fillId="0" borderId="39" xfId="20" applyFont="1" applyFill="1" applyBorder="1" applyAlignment="1">
      <alignment horizontal="center"/>
    </xf>
    <xf numFmtId="0" fontId="40" fillId="0" borderId="40" xfId="20" applyFont="1" applyFill="1" applyBorder="1" applyAlignment="1">
      <alignment horizontal="center"/>
    </xf>
    <xf numFmtId="0" fontId="40" fillId="0" borderId="41" xfId="20" applyFont="1" applyFill="1" applyBorder="1" applyAlignment="1">
      <alignment horizontal="center"/>
    </xf>
  </cellXfs>
  <cellStyles count="22">
    <cellStyle name="Euro" xfId="2"/>
    <cellStyle name="Millares" xfId="1" builtinId="3"/>
    <cellStyle name="Millares 2" xfId="3"/>
    <cellStyle name="Millares 2 2" xfId="13"/>
    <cellStyle name="Millares 3" xfId="4"/>
    <cellStyle name="Millares 4" xfId="16"/>
    <cellStyle name="Millares 4 2" xfId="17"/>
    <cellStyle name="Millares 5" xfId="19"/>
    <cellStyle name="Millares 6" xfId="21"/>
    <cellStyle name="Normal" xfId="0" builtinId="0"/>
    <cellStyle name="Normal 2" xfId="5"/>
    <cellStyle name="Normal 2 2" xfId="6"/>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113">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5" formatCode="_-* #,##0.00_-;\-* #,##0.00_-;_-* &quot;-&quot;??_-;_-@_-"/>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5" formatCode="dd/mm/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none"/>
      </font>
      <fill>
        <patternFill patternType="none">
          <fgColor rgb="FF000000"/>
          <bgColor auto="1"/>
        </patternFill>
      </fill>
    </dxf>
    <dxf>
      <font>
        <strike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5" formatCode="_-* #,##0.00_-;\-* #,##0.00_-;_-* &quot;-&quot;??_-;_-@_-"/>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5" formatCode="dd/mm/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none"/>
      </font>
      <fill>
        <patternFill patternType="none">
          <fgColor rgb="FF000000"/>
          <bgColor auto="1"/>
        </patternFill>
      </fill>
    </dxf>
    <dxf>
      <font>
        <strike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5" formatCode="dd/mm/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6" formatCode="dd/mm/yy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sz val="10"/>
        <color theme="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style="medium">
          <color indexed="64"/>
        </top>
        <bottom style="thin">
          <color indexed="64"/>
        </bottom>
      </border>
    </dxf>
    <dxf>
      <font>
        <b/>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thin">
          <color indexed="64"/>
        </right>
        <top style="medium">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dxf>
    <dxf>
      <font>
        <strike val="0"/>
        <outline val="0"/>
        <shadow val="0"/>
        <u val="none"/>
        <vertAlign val="baseline"/>
        <sz val="11"/>
        <name val="Calibri"/>
        <scheme val="minor"/>
      </font>
      <numFmt numFmtId="30" formatCode="@"/>
    </dxf>
    <dxf>
      <border diagonalUp="0" diagonalDown="0">
        <left style="thin">
          <color auto="1"/>
        </left>
        <right style="thin">
          <color auto="1"/>
        </right>
        <top style="thin">
          <color auto="1"/>
        </top>
        <bottom style="thin">
          <color auto="1"/>
        </bottom>
      </border>
    </dxf>
    <dxf>
      <font>
        <strike val="0"/>
        <outline val="0"/>
        <shadow val="0"/>
        <u val="none"/>
        <vertAlign val="baseline"/>
        <sz val="11"/>
        <name val="Calibri"/>
        <scheme val="minor"/>
      </font>
    </dxf>
    <dxf>
      <border>
        <bottom style="medium">
          <color auto="1"/>
        </bottom>
      </border>
    </dxf>
    <dxf>
      <font>
        <b/>
        <i val="0"/>
        <strike val="0"/>
        <condense val="0"/>
        <extend val="0"/>
        <outline val="0"/>
        <shadow val="0"/>
        <u val="none"/>
        <vertAlign val="baseline"/>
        <sz val="11"/>
        <color theme="1"/>
        <name val="Calibri"/>
        <scheme val="minor"/>
      </font>
      <border diagonalUp="0" diagonalDown="0">
        <left/>
        <right/>
        <top/>
        <bottom/>
        <vertical/>
        <horizontal/>
      </border>
    </dxf>
  </dxfs>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5</xdr:col>
      <xdr:colOff>90544</xdr:colOff>
      <xdr:row>4</xdr:row>
      <xdr:rowOff>111468</xdr:rowOff>
    </xdr:to>
    <xdr:pic>
      <xdr:nvPicPr>
        <xdr:cNvPr id="11" name="Imagen 10"/>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714" b="5894"/>
        <a:stretch/>
      </xdr:blipFill>
      <xdr:spPr>
        <a:xfrm>
          <a:off x="0" y="9525"/>
          <a:ext cx="4853044" cy="749643"/>
        </a:xfrm>
        <a:prstGeom prst="rect">
          <a:avLst/>
        </a:prstGeom>
      </xdr:spPr>
    </xdr:pic>
    <xdr:clientData/>
  </xdr:twoCellAnchor>
  <xdr:twoCellAnchor>
    <xdr:from>
      <xdr:col>2</xdr:col>
      <xdr:colOff>47625</xdr:colOff>
      <xdr:row>43</xdr:row>
      <xdr:rowOff>152400</xdr:rowOff>
    </xdr:from>
    <xdr:to>
      <xdr:col>2</xdr:col>
      <xdr:colOff>227625</xdr:colOff>
      <xdr:row>45</xdr:row>
      <xdr:rowOff>8550</xdr:rowOff>
    </xdr:to>
    <xdr:sp macro="" textlink="">
      <xdr:nvSpPr>
        <xdr:cNvPr id="12" name="CuadroTexto 11"/>
        <xdr:cNvSpPr txBox="1"/>
      </xdr:nvSpPr>
      <xdr:spPr>
        <a:xfrm>
          <a:off x="25527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0</xdr:colOff>
      <xdr:row>33</xdr:row>
      <xdr:rowOff>0</xdr:rowOff>
    </xdr:from>
    <xdr:to>
      <xdr:col>2</xdr:col>
      <xdr:colOff>180000</xdr:colOff>
      <xdr:row>34</xdr:row>
      <xdr:rowOff>18075</xdr:rowOff>
    </xdr:to>
    <xdr:sp macro="" textlink="">
      <xdr:nvSpPr>
        <xdr:cNvPr id="4" name="CuadroTexto 3"/>
        <xdr:cNvSpPr txBox="1"/>
      </xdr:nvSpPr>
      <xdr:spPr>
        <a:xfrm>
          <a:off x="25050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33</xdr:row>
      <xdr:rowOff>0</xdr:rowOff>
    </xdr:from>
    <xdr:to>
      <xdr:col>4</xdr:col>
      <xdr:colOff>180000</xdr:colOff>
      <xdr:row>34</xdr:row>
      <xdr:rowOff>18075</xdr:rowOff>
    </xdr:to>
    <xdr:sp macro="" textlink="">
      <xdr:nvSpPr>
        <xdr:cNvPr id="5" name="CuadroTexto 4"/>
        <xdr:cNvSpPr txBox="1"/>
      </xdr:nvSpPr>
      <xdr:spPr>
        <a:xfrm>
          <a:off x="40100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44</xdr:row>
      <xdr:rowOff>0</xdr:rowOff>
    </xdr:from>
    <xdr:to>
      <xdr:col>4</xdr:col>
      <xdr:colOff>180000</xdr:colOff>
      <xdr:row>45</xdr:row>
      <xdr:rowOff>18075</xdr:rowOff>
    </xdr:to>
    <xdr:sp macro="" textlink="">
      <xdr:nvSpPr>
        <xdr:cNvPr id="6" name="CuadroTexto 5"/>
        <xdr:cNvSpPr txBox="1"/>
      </xdr:nvSpPr>
      <xdr:spPr>
        <a:xfrm>
          <a:off x="4010025" y="73818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5355589" y="3162300"/>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2</xdr:col>
      <xdr:colOff>33134</xdr:colOff>
      <xdr:row>15</xdr:row>
      <xdr:rowOff>16566</xdr:rowOff>
    </xdr:from>
    <xdr:to>
      <xdr:col>2</xdr:col>
      <xdr:colOff>213134</xdr:colOff>
      <xdr:row>16</xdr:row>
      <xdr:rowOff>14349</xdr:rowOff>
    </xdr:to>
    <xdr:sp macro="" textlink="">
      <xdr:nvSpPr>
        <xdr:cNvPr id="3" name="CuadroTexto 2"/>
        <xdr:cNvSpPr txBox="1"/>
      </xdr:nvSpPr>
      <xdr:spPr>
        <a:xfrm>
          <a:off x="1855308" y="3495262"/>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33132</xdr:colOff>
      <xdr:row>15</xdr:row>
      <xdr:rowOff>0</xdr:rowOff>
    </xdr:from>
    <xdr:to>
      <xdr:col>4</xdr:col>
      <xdr:colOff>213132</xdr:colOff>
      <xdr:row>15</xdr:row>
      <xdr:rowOff>180000</xdr:rowOff>
    </xdr:to>
    <xdr:sp macro="" textlink="">
      <xdr:nvSpPr>
        <xdr:cNvPr id="4" name="CuadroTexto 3"/>
        <xdr:cNvSpPr txBox="1"/>
      </xdr:nvSpPr>
      <xdr:spPr>
        <a:xfrm>
          <a:off x="3429002"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676275</xdr:colOff>
      <xdr:row>18</xdr:row>
      <xdr:rowOff>9525</xdr:rowOff>
    </xdr:from>
    <xdr:to>
      <xdr:col>2</xdr:col>
      <xdr:colOff>856275</xdr:colOff>
      <xdr:row>18</xdr:row>
      <xdr:rowOff>189525</xdr:rowOff>
    </xdr:to>
    <xdr:sp macro="" textlink="">
      <xdr:nvSpPr>
        <xdr:cNvPr id="2" name="CuadroTexto 1"/>
        <xdr:cNvSpPr txBox="1"/>
      </xdr:nvSpPr>
      <xdr:spPr>
        <a:xfrm>
          <a:off x="3762375" y="3495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581025</xdr:colOff>
      <xdr:row>18</xdr:row>
      <xdr:rowOff>9525</xdr:rowOff>
    </xdr:from>
    <xdr:to>
      <xdr:col>3</xdr:col>
      <xdr:colOff>761025</xdr:colOff>
      <xdr:row>18</xdr:row>
      <xdr:rowOff>189525</xdr:rowOff>
    </xdr:to>
    <xdr:sp macro="" textlink="">
      <xdr:nvSpPr>
        <xdr:cNvPr id="3" name="CuadroTexto 2"/>
        <xdr:cNvSpPr txBox="1"/>
      </xdr:nvSpPr>
      <xdr:spPr>
        <a:xfrm>
          <a:off x="5048250" y="3495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ables/table1.xml><?xml version="1.0" encoding="utf-8"?>
<table xmlns="http://schemas.openxmlformats.org/spreadsheetml/2006/main" id="1" name="Tabla6" displayName="Tabla6" ref="A12:G25" totalsRowShown="0" headerRowDxfId="112" dataDxfId="110" headerRowBorderDxfId="111" tableBorderDxfId="109">
  <tableColumns count="7">
    <tableColumn id="2" name="TRAFICO" dataDxfId="108"/>
    <tableColumn id="1" name="TIPO DE CARGA" dataDxfId="107"/>
    <tableColumn id="3" name="ENTRADA" dataDxfId="106" dataCellStyle="Millares"/>
    <tableColumn id="4" name="SALIDA" dataDxfId="105" dataCellStyle="Millares"/>
    <tableColumn id="5" name="BUQUES" dataDxfId="104" dataCellStyle="Millares"/>
    <tableColumn id="6" name="MENORES" dataDxfId="103" dataCellStyle="Millares"/>
    <tableColumn id="7" name="TRANSBORDADORES" dataDxfId="102" dataCellStyle="Millares"/>
  </tableColumns>
  <tableStyleInfo name="TableStyleLight1" showFirstColumn="0" showLastColumn="0" showRowStripes="1" showColumnStripes="0"/>
</table>
</file>

<file path=xl/tables/table2.xml><?xml version="1.0" encoding="utf-8"?>
<table xmlns="http://schemas.openxmlformats.org/spreadsheetml/2006/main" id="2" name="Tabla22" displayName="Tabla22" ref="A13:I37" totalsRowShown="0" headerRowDxfId="101" dataDxfId="100" tableBorderDxfId="99">
  <tableColumns count="9">
    <tableColumn id="1" name="ll_vc" dataDxfId="98"/>
    <tableColumn id="2" name="NAVEGACION" dataDxfId="97"/>
    <tableColumn id="3" name="TRAFICO" dataDxfId="96"/>
    <tableColumn id="4" name="TAMAÑO" dataDxfId="95"/>
    <tableColumn id="5" name="REFRIG." dataDxfId="94"/>
    <tableColumn id="6" name="TANQUE" dataDxfId="93"/>
    <tableColumn id="7" name="OTROS*" dataDxfId="92"/>
    <tableColumn id="8" name="CARGA" dataDxfId="91"/>
    <tableColumn id="9" name="TARA" dataDxfId="90"/>
  </tableColumns>
  <tableStyleInfo name="TableStyleLight1" showFirstColumn="0" showLastColumn="0" showRowStripes="1" showColumnStripes="0"/>
</table>
</file>

<file path=xl/tables/table3.xml><?xml version="1.0" encoding="utf-8"?>
<table xmlns="http://schemas.openxmlformats.org/spreadsheetml/2006/main" id="3" name="Tabla5" displayName="Tabla5" ref="A11:AB27" totalsRowShown="0" headerRowDxfId="89" dataDxfId="88">
  <tableColumns count="28">
    <tableColumn id="1" name="NUM. REF." dataDxfId="87"/>
    <tableColumn id="2" name="NOMBRE DEL BUQUE" dataDxfId="86"/>
    <tableColumn id="3" name="NUMERO IMO" dataDxfId="85"/>
    <tableColumn id="4" name="CAUSA DEL ARRIBO" dataDxfId="84"/>
    <tableColumn id="5" name="BANDERA" dataDxfId="83"/>
    <tableColumn id="6" name="T.B.R." dataDxfId="82" dataCellStyle="Millares 4"/>
    <tableColumn id="7" name="ESLORA" dataDxfId="81" dataCellStyle="Millares 4"/>
    <tableColumn id="8" name="MANGA" dataDxfId="80" dataCellStyle="Millares 4"/>
    <tableColumn id="9" name="TIPO DE EMBARCACION" dataDxfId="79"/>
    <tableColumn id="10" name="CALADO MAXIMO" dataDxfId="78"/>
    <tableColumn id="11" name="LINEA NAVIERA" dataDxfId="77"/>
    <tableColumn id="12" name="PUERTO ANTERIOR" dataDxfId="76"/>
    <tableColumn id="13" name="FECHA/HORA ARRIBO" dataDxfId="75"/>
    <tableColumn id="14" name="SIGUIENTE PUERTO" dataDxfId="74"/>
    <tableColumn id="15" name="FECHA/HORA ZARPE" dataDxfId="73"/>
    <tableColumn id="16" name="TRAFICO / MOVIMIENTO." dataDxfId="72"/>
    <tableColumn id="17" name="TIPO DE CARGA" dataDxfId="71"/>
    <tableColumn id="18" name="PRODUCTO" dataDxfId="70"/>
    <tableColumn id="19" name="TONELADAS" dataDxfId="69"/>
    <tableColumn id="20" name="VEHICULOS" dataDxfId="68"/>
    <tableColumn id="21" name="CAJAS_20" dataDxfId="67"/>
    <tableColumn id="22" name="CAJAS_40" dataDxfId="66"/>
    <tableColumn id="23" name="MUELLE" dataDxfId="65"/>
    <tableColumn id="24" name="TERMINAL" dataDxfId="64"/>
    <tableColumn id="25" name="MANIOBRISTA" dataDxfId="63"/>
    <tableColumn id="26" name="HORAS BUQUE EN PUERTO" dataDxfId="62"/>
    <tableColumn id="27" name="HORAS BUQUE EN MUELLE" dataDxfId="61"/>
    <tableColumn id="28" name="HORAS BUQUE EN OPERACIÓN" dataDxfId="60"/>
  </tableColumns>
  <tableStyleInfo name="TableStyleLight1" showFirstColumn="0" showLastColumn="0" showRowStripes="1" showColumnStripes="0"/>
</table>
</file>

<file path=xl/tables/table4.xml><?xml version="1.0" encoding="utf-8"?>
<table xmlns="http://schemas.openxmlformats.org/spreadsheetml/2006/main" id="4" name="Tabla57" displayName="Tabla57" ref="A11:AB134" totalsRowShown="0" headerRowDxfId="59" dataDxfId="58">
  <tableColumns count="28">
    <tableColumn id="1" name="NUM. REF." dataDxfId="57"/>
    <tableColumn id="2" name="NOMBRE DEL BUQUE" dataDxfId="56"/>
    <tableColumn id="3" name="NUMERO IMO" dataDxfId="55"/>
    <tableColumn id="4" name="CAUSA DEL ARRIBO" dataDxfId="54"/>
    <tableColumn id="5" name="BANDERA" dataDxfId="53"/>
    <tableColumn id="6" name="T.B.R." dataDxfId="52" dataCellStyle="Millares 4"/>
    <tableColumn id="7" name="ESLORA" dataDxfId="51" dataCellStyle="Millares 4"/>
    <tableColumn id="8" name="MANGA" dataDxfId="50" dataCellStyle="Millares 4"/>
    <tableColumn id="9" name="TIPO DE EMBARCACION" dataDxfId="49"/>
    <tableColumn id="10" name="CALADO MAXIMO" dataDxfId="48"/>
    <tableColumn id="11" name="LINEA NAVIERA" dataDxfId="47"/>
    <tableColumn id="12" name="PUERTO ANTERIOR" dataDxfId="46"/>
    <tableColumn id="13" name="FECHA/HORA ARRIBO" dataDxfId="45"/>
    <tableColumn id="14" name="SIGUIENTE PUERTO" dataDxfId="44"/>
    <tableColumn id="15" name="FECHA/HORA ZARPE" dataDxfId="43"/>
    <tableColumn id="16" name="TRAFICO / MOVIMIENTO." dataDxfId="42"/>
    <tableColumn id="17" name="TIPO DE CARGA" dataDxfId="41"/>
    <tableColumn id="18" name="PRODUCTO" dataDxfId="40"/>
    <tableColumn id="19" name="TONELADAS" dataDxfId="39"/>
    <tableColumn id="20" name="VEHICULOS" dataDxfId="38"/>
    <tableColumn id="21" name="CAJAS_20" dataDxfId="37"/>
    <tableColumn id="22" name="CAJAS_40" dataDxfId="36"/>
    <tableColumn id="23" name="MUELLE" dataDxfId="35"/>
    <tableColumn id="24" name="TERMINAL" dataDxfId="34"/>
    <tableColumn id="25" name="MANIOBRISTA" dataDxfId="33"/>
    <tableColumn id="26" name="HORAS BUQUE EN PUERTO" dataDxfId="32"/>
    <tableColumn id="27" name="HORAS BUQUE EN MUELLE" dataDxfId="31"/>
    <tableColumn id="28" name="HORAS BUQUE EN OPERACIÓN" dataDxfId="30"/>
  </tableColumns>
  <tableStyleInfo name="TableStyleLight1" showFirstColumn="0" showLastColumn="0" showRowStripes="1" showColumnStripes="0"/>
</table>
</file>

<file path=xl/tables/table5.xml><?xml version="1.0" encoding="utf-8"?>
<table xmlns="http://schemas.openxmlformats.org/spreadsheetml/2006/main" id="5" name="Tabla572" displayName="Tabla572" ref="A11:AB596" totalsRowShown="0" headerRowDxfId="29" dataDxfId="28">
  <tableColumns count="28">
    <tableColumn id="1" name="NUM. REF." dataDxfId="27"/>
    <tableColumn id="2" name="NOMBRE DEL BUQUE" dataDxfId="26"/>
    <tableColumn id="3" name="NUMERO IMO" dataDxfId="25"/>
    <tableColumn id="4" name="CAUSA DEL ARRIBO" dataDxfId="24"/>
    <tableColumn id="5" name="BANDERA" dataDxfId="23"/>
    <tableColumn id="6" name="T.B.R." dataDxfId="22" dataCellStyle="Millares 4"/>
    <tableColumn id="7" name="ESLORA" dataDxfId="21" dataCellStyle="Millares 4"/>
    <tableColumn id="8" name="MANGA" dataDxfId="20" dataCellStyle="Millares 4"/>
    <tableColumn id="9" name="TIPO DE EMBARCACION" dataDxfId="19"/>
    <tableColumn id="10" name="CALADO MAXIMO" dataDxfId="18"/>
    <tableColumn id="11" name="LINEA NAVIERA" dataDxfId="17"/>
    <tableColumn id="12" name="PUERTO ANTERIOR" dataDxfId="16"/>
    <tableColumn id="13" name="FECHA/HORA ARRIBO" dataDxfId="15"/>
    <tableColumn id="14" name="SIGUIENTE PUERTO" dataDxfId="14"/>
    <tableColumn id="15" name="FECHA/HORA ZARPE" dataDxfId="13"/>
    <tableColumn id="16" name="TRAFICO / MOVIMIENTO." dataDxfId="12"/>
    <tableColumn id="17" name="TIPO DE CARGA" dataDxfId="11"/>
    <tableColumn id="18" name="PRODUCTO" dataDxfId="10"/>
    <tableColumn id="19" name="TONELADAS" dataDxfId="9"/>
    <tableColumn id="20" name="VEHICULOS" dataDxfId="8"/>
    <tableColumn id="21" name="CAJAS_20" dataDxfId="7"/>
    <tableColumn id="22" name="CAJAS_40" dataDxfId="6"/>
    <tableColumn id="23" name="MUELLE" dataDxfId="5"/>
    <tableColumn id="24" name="TERMINAL" dataDxfId="4"/>
    <tableColumn id="25" name="MANIOBRISTA" dataDxfId="3"/>
    <tableColumn id="26" name="HORAS BUQUE EN PUERTO" dataDxfId="2"/>
    <tableColumn id="27" name="HORAS BUQUE EN MUELLE" dataDxfId="1"/>
    <tableColumn id="28" name="HORAS BUQUE EN OPERACIÓN"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79"/>
  <sheetViews>
    <sheetView showGridLines="0" view="pageBreakPreview" zoomScaleNormal="100" zoomScaleSheetLayoutView="100" workbookViewId="0">
      <pane ySplit="10" topLeftCell="A11" activePane="bottomLeft" state="frozen"/>
      <selection pane="bottomLeft" activeCell="B8" sqref="B8:P8"/>
    </sheetView>
  </sheetViews>
  <sheetFormatPr baseColWidth="10" defaultRowHeight="12.75" x14ac:dyDescent="0.2"/>
  <cols>
    <col min="1" max="1" width="1.85546875" style="3" customWidth="1"/>
    <col min="2" max="2" width="35.7109375" style="3" customWidth="1"/>
    <col min="3" max="8" width="11.28515625" style="3" bestFit="1" customWidth="1"/>
    <col min="9" max="9" width="11.42578125" style="3" bestFit="1" customWidth="1"/>
    <col min="10" max="10" width="11.28515625" style="3" customWidth="1"/>
    <col min="11" max="11" width="10.85546875" style="3" customWidth="1"/>
    <col min="12" max="13" width="11.28515625" style="3" bestFit="1" customWidth="1"/>
    <col min="14" max="14" width="11.42578125" style="3" bestFit="1" customWidth="1"/>
    <col min="15" max="15" width="12.42578125" style="3" bestFit="1" customWidth="1"/>
    <col min="16" max="16" width="12.5703125" style="3" bestFit="1" customWidth="1"/>
    <col min="17" max="16384" width="11.42578125" style="4"/>
  </cols>
  <sheetData>
    <row r="8" spans="1:16" ht="18.75" x14ac:dyDescent="0.35">
      <c r="B8" s="324" t="s">
        <v>121</v>
      </c>
      <c r="C8" s="324"/>
      <c r="D8" s="324"/>
      <c r="E8" s="324"/>
      <c r="F8" s="324"/>
      <c r="G8" s="324"/>
      <c r="H8" s="324"/>
      <c r="I8" s="324"/>
      <c r="J8" s="324"/>
      <c r="K8" s="324"/>
      <c r="L8" s="324"/>
      <c r="M8" s="324"/>
      <c r="N8" s="324"/>
      <c r="O8" s="324"/>
      <c r="P8" s="324"/>
    </row>
    <row r="9" spans="1:16" ht="13.5" thickBot="1" x14ac:dyDescent="0.25"/>
    <row r="10" spans="1:16" s="5" customFormat="1" ht="26.25" thickBot="1" x14ac:dyDescent="0.25">
      <c r="A10" s="325" t="s">
        <v>0</v>
      </c>
      <c r="B10" s="326"/>
      <c r="C10" s="162">
        <v>44562</v>
      </c>
      <c r="D10" s="162">
        <v>44593</v>
      </c>
      <c r="E10" s="162">
        <v>44621</v>
      </c>
      <c r="F10" s="162">
        <v>44652</v>
      </c>
      <c r="G10" s="162">
        <v>44682</v>
      </c>
      <c r="H10" s="162">
        <v>44713</v>
      </c>
      <c r="I10" s="162">
        <v>44743</v>
      </c>
      <c r="J10" s="162">
        <v>44774</v>
      </c>
      <c r="K10" s="162">
        <v>44805</v>
      </c>
      <c r="L10" s="162">
        <v>44835</v>
      </c>
      <c r="M10" s="162">
        <v>44866</v>
      </c>
      <c r="N10" s="162">
        <v>44896</v>
      </c>
      <c r="O10" s="164" t="s">
        <v>122</v>
      </c>
      <c r="P10" s="163" t="s">
        <v>119</v>
      </c>
    </row>
    <row r="11" spans="1:16" s="6" customFormat="1" x14ac:dyDescent="0.25">
      <c r="A11" s="24" t="s">
        <v>1</v>
      </c>
      <c r="B11" s="25" t="s">
        <v>1</v>
      </c>
      <c r="C11" s="26" t="s">
        <v>1</v>
      </c>
      <c r="D11" s="26" t="s">
        <v>1</v>
      </c>
      <c r="E11" s="27"/>
      <c r="F11" s="28"/>
      <c r="G11" s="28"/>
      <c r="H11" s="28"/>
      <c r="I11" s="28"/>
      <c r="J11" s="28"/>
      <c r="K11" s="28"/>
      <c r="L11" s="26"/>
      <c r="M11" s="26"/>
      <c r="N11" s="26"/>
      <c r="O11" s="26" t="s">
        <v>1</v>
      </c>
      <c r="P11" s="29" t="s">
        <v>1</v>
      </c>
    </row>
    <row r="12" spans="1:16" s="6" customFormat="1" x14ac:dyDescent="0.25">
      <c r="A12" s="327" t="s">
        <v>2</v>
      </c>
      <c r="B12" s="328"/>
      <c r="C12" s="40">
        <f>SUM(C13:C17)</f>
        <v>796</v>
      </c>
      <c r="D12" s="40">
        <f t="shared" ref="D12:N12" si="0">SUM(D13:D17)</f>
        <v>765</v>
      </c>
      <c r="E12" s="40">
        <f t="shared" si="0"/>
        <v>1027</v>
      </c>
      <c r="F12" s="40">
        <f t="shared" si="0"/>
        <v>0</v>
      </c>
      <c r="G12" s="40">
        <f t="shared" si="0"/>
        <v>0</v>
      </c>
      <c r="H12" s="40">
        <f t="shared" si="0"/>
        <v>0</v>
      </c>
      <c r="I12" s="40">
        <f>SUM(I13:I17)</f>
        <v>0</v>
      </c>
      <c r="J12" s="40">
        <f t="shared" si="0"/>
        <v>0</v>
      </c>
      <c r="K12" s="40">
        <f t="shared" si="0"/>
        <v>0</v>
      </c>
      <c r="L12" s="40">
        <f>SUM(L13:L17)</f>
        <v>0</v>
      </c>
      <c r="M12" s="40">
        <f t="shared" si="0"/>
        <v>0</v>
      </c>
      <c r="N12" s="40">
        <f t="shared" si="0"/>
        <v>0</v>
      </c>
      <c r="O12" s="40">
        <f t="shared" ref="O12:O17" si="1">SUM(C12:N12)</f>
        <v>2588</v>
      </c>
      <c r="P12" s="40">
        <v>11377</v>
      </c>
    </row>
    <row r="13" spans="1:16" s="6" customFormat="1" x14ac:dyDescent="0.25">
      <c r="A13" s="41"/>
      <c r="B13" s="42" t="s">
        <v>6</v>
      </c>
      <c r="C13" s="43">
        <v>11</v>
      </c>
      <c r="D13" s="44">
        <v>13</v>
      </c>
      <c r="E13" s="44">
        <v>16</v>
      </c>
      <c r="F13" s="44"/>
      <c r="G13" s="44"/>
      <c r="H13" s="44"/>
      <c r="I13" s="44"/>
      <c r="J13" s="44"/>
      <c r="K13" s="44"/>
      <c r="L13" s="44"/>
      <c r="M13" s="44"/>
      <c r="N13" s="44"/>
      <c r="O13" s="45">
        <f t="shared" si="1"/>
        <v>40</v>
      </c>
      <c r="P13" s="45">
        <v>214</v>
      </c>
    </row>
    <row r="14" spans="1:16" s="6" customFormat="1" x14ac:dyDescent="0.25">
      <c r="A14" s="46"/>
      <c r="B14" s="42" t="s">
        <v>47</v>
      </c>
      <c r="C14" s="44">
        <v>531</v>
      </c>
      <c r="D14" s="44">
        <v>500</v>
      </c>
      <c r="E14" s="44">
        <v>585</v>
      </c>
      <c r="F14" s="44"/>
      <c r="G14" s="44"/>
      <c r="H14" s="44"/>
      <c r="I14" s="44"/>
      <c r="J14" s="44"/>
      <c r="K14" s="44"/>
      <c r="L14" s="44"/>
      <c r="M14" s="44"/>
      <c r="N14" s="44"/>
      <c r="O14" s="45">
        <f t="shared" si="1"/>
        <v>1616</v>
      </c>
      <c r="P14" s="45">
        <v>7314</v>
      </c>
    </row>
    <row r="15" spans="1:16" s="6" customFormat="1" x14ac:dyDescent="0.25">
      <c r="A15" s="46"/>
      <c r="B15" s="42" t="s">
        <v>4</v>
      </c>
      <c r="C15" s="43">
        <v>86</v>
      </c>
      <c r="D15" s="44">
        <v>95</v>
      </c>
      <c r="E15" s="44">
        <v>122</v>
      </c>
      <c r="F15" s="44"/>
      <c r="G15" s="44"/>
      <c r="H15" s="44"/>
      <c r="I15" s="44"/>
      <c r="J15" s="44"/>
      <c r="K15" s="44"/>
      <c r="L15" s="44"/>
      <c r="M15" s="44"/>
      <c r="N15" s="44"/>
      <c r="O15" s="45">
        <f t="shared" si="1"/>
        <v>303</v>
      </c>
      <c r="P15" s="45">
        <v>1384</v>
      </c>
    </row>
    <row r="16" spans="1:16" s="6" customFormat="1" x14ac:dyDescent="0.25">
      <c r="A16" s="46"/>
      <c r="B16" s="42" t="s">
        <v>5</v>
      </c>
      <c r="C16" s="43">
        <v>51</v>
      </c>
      <c r="D16" s="44">
        <v>53</v>
      </c>
      <c r="E16" s="44">
        <v>110</v>
      </c>
      <c r="F16" s="44"/>
      <c r="G16" s="44"/>
      <c r="H16" s="44"/>
      <c r="I16" s="44"/>
      <c r="J16" s="44"/>
      <c r="K16" s="44"/>
      <c r="L16" s="44"/>
      <c r="M16" s="44"/>
      <c r="N16" s="44"/>
      <c r="O16" s="45">
        <f t="shared" si="1"/>
        <v>214</v>
      </c>
      <c r="P16" s="45">
        <v>1223</v>
      </c>
    </row>
    <row r="17" spans="1:16" s="6" customFormat="1" x14ac:dyDescent="0.25">
      <c r="A17" s="46"/>
      <c r="B17" s="42" t="s">
        <v>116</v>
      </c>
      <c r="C17" s="43">
        <v>117</v>
      </c>
      <c r="D17" s="44">
        <v>104</v>
      </c>
      <c r="E17" s="44">
        <v>194</v>
      </c>
      <c r="F17" s="44"/>
      <c r="G17" s="44"/>
      <c r="H17" s="44"/>
      <c r="I17" s="44"/>
      <c r="J17" s="44"/>
      <c r="K17" s="44"/>
      <c r="L17" s="44"/>
      <c r="M17" s="44"/>
      <c r="N17" s="44"/>
      <c r="O17" s="45">
        <f t="shared" si="1"/>
        <v>415</v>
      </c>
      <c r="P17" s="45">
        <v>1242</v>
      </c>
    </row>
    <row r="18" spans="1:16" s="6" customFormat="1" x14ac:dyDescent="0.25">
      <c r="A18" s="46"/>
      <c r="B18" s="42"/>
      <c r="C18" s="43"/>
      <c r="D18" s="43"/>
      <c r="E18" s="43"/>
      <c r="F18" s="43"/>
      <c r="G18" s="43"/>
      <c r="H18" s="43"/>
      <c r="I18" s="44"/>
      <c r="J18" s="44"/>
      <c r="K18" s="44"/>
      <c r="L18" s="44"/>
      <c r="M18" s="44"/>
      <c r="N18" s="44"/>
      <c r="O18" s="45"/>
      <c r="P18" s="47"/>
    </row>
    <row r="19" spans="1:16" s="6" customFormat="1" x14ac:dyDescent="0.25">
      <c r="A19" s="322" t="s">
        <v>7</v>
      </c>
      <c r="B19" s="323"/>
      <c r="C19" s="45">
        <f t="shared" ref="C19:N19" si="2">SUM(C20:C26)</f>
        <v>862</v>
      </c>
      <c r="D19" s="45">
        <f t="shared" si="2"/>
        <v>834</v>
      </c>
      <c r="E19" s="45">
        <f t="shared" si="2"/>
        <v>1086</v>
      </c>
      <c r="F19" s="40">
        <f t="shared" si="2"/>
        <v>0</v>
      </c>
      <c r="G19" s="40">
        <f t="shared" si="2"/>
        <v>0</v>
      </c>
      <c r="H19" s="45">
        <f t="shared" si="2"/>
        <v>0</v>
      </c>
      <c r="I19" s="40">
        <f t="shared" si="2"/>
        <v>0</v>
      </c>
      <c r="J19" s="40">
        <f t="shared" si="2"/>
        <v>0</v>
      </c>
      <c r="K19" s="40">
        <f t="shared" si="2"/>
        <v>0</v>
      </c>
      <c r="L19" s="40">
        <f t="shared" si="2"/>
        <v>0</v>
      </c>
      <c r="M19" s="40">
        <f t="shared" si="2"/>
        <v>0</v>
      </c>
      <c r="N19" s="40">
        <f t="shared" si="2"/>
        <v>0</v>
      </c>
      <c r="O19" s="45">
        <f t="shared" ref="O19:O26" si="3">SUM(C19:N19)</f>
        <v>2782</v>
      </c>
      <c r="P19" s="45">
        <v>12699</v>
      </c>
    </row>
    <row r="20" spans="1:16" s="6" customFormat="1" x14ac:dyDescent="0.25">
      <c r="A20" s="46"/>
      <c r="B20" s="42" t="s">
        <v>8</v>
      </c>
      <c r="C20" s="43">
        <v>86</v>
      </c>
      <c r="D20" s="43">
        <v>95</v>
      </c>
      <c r="E20" s="44">
        <v>122</v>
      </c>
      <c r="F20" s="44"/>
      <c r="G20" s="44"/>
      <c r="H20" s="43"/>
      <c r="I20" s="44"/>
      <c r="J20" s="44"/>
      <c r="K20" s="44"/>
      <c r="L20" s="43"/>
      <c r="M20" s="44"/>
      <c r="N20" s="44"/>
      <c r="O20" s="45">
        <f t="shared" si="3"/>
        <v>303</v>
      </c>
      <c r="P20" s="45">
        <v>1384</v>
      </c>
    </row>
    <row r="21" spans="1:16" s="6" customFormat="1" x14ac:dyDescent="0.25">
      <c r="A21" s="46"/>
      <c r="B21" s="42" t="s">
        <v>9</v>
      </c>
      <c r="C21" s="43">
        <v>90</v>
      </c>
      <c r="D21" s="43">
        <v>86</v>
      </c>
      <c r="E21" s="44">
        <v>141</v>
      </c>
      <c r="F21" s="44"/>
      <c r="G21" s="44"/>
      <c r="H21" s="43"/>
      <c r="I21" s="44"/>
      <c r="J21" s="44"/>
      <c r="K21" s="44"/>
      <c r="L21" s="43"/>
      <c r="M21" s="44"/>
      <c r="N21" s="44"/>
      <c r="O21" s="45">
        <f t="shared" si="3"/>
        <v>317</v>
      </c>
      <c r="P21" s="45">
        <v>1892</v>
      </c>
    </row>
    <row r="22" spans="1:16" s="6" customFormat="1" x14ac:dyDescent="0.25">
      <c r="A22" s="46"/>
      <c r="B22" s="42" t="s">
        <v>3</v>
      </c>
      <c r="C22" s="43">
        <v>549</v>
      </c>
      <c r="D22" s="43">
        <v>521</v>
      </c>
      <c r="E22" s="43">
        <v>598</v>
      </c>
      <c r="F22" s="44"/>
      <c r="G22" s="44"/>
      <c r="H22" s="43"/>
      <c r="I22" s="44"/>
      <c r="J22" s="44"/>
      <c r="K22" s="44"/>
      <c r="L22" s="43"/>
      <c r="M22" s="44"/>
      <c r="N22" s="44"/>
      <c r="O22" s="45">
        <f t="shared" si="3"/>
        <v>1668</v>
      </c>
      <c r="P22" s="45">
        <v>7428</v>
      </c>
    </row>
    <row r="23" spans="1:16" s="6" customFormat="1" x14ac:dyDescent="0.25">
      <c r="A23" s="46"/>
      <c r="B23" s="48" t="s">
        <v>10</v>
      </c>
      <c r="C23" s="43">
        <v>4</v>
      </c>
      <c r="D23" s="43">
        <v>3</v>
      </c>
      <c r="E23" s="43">
        <v>5</v>
      </c>
      <c r="F23" s="44"/>
      <c r="G23" s="44"/>
      <c r="H23" s="43"/>
      <c r="I23" s="44"/>
      <c r="J23" s="44"/>
      <c r="K23" s="44"/>
      <c r="L23" s="43"/>
      <c r="M23" s="44"/>
      <c r="N23" s="44"/>
      <c r="O23" s="45">
        <f t="shared" si="3"/>
        <v>12</v>
      </c>
      <c r="P23" s="45">
        <v>59</v>
      </c>
    </row>
    <row r="24" spans="1:16" s="6" customFormat="1" x14ac:dyDescent="0.25">
      <c r="A24" s="46"/>
      <c r="B24" s="42" t="s">
        <v>6</v>
      </c>
      <c r="C24" s="43">
        <v>11</v>
      </c>
      <c r="D24" s="43">
        <v>13</v>
      </c>
      <c r="E24" s="43">
        <v>16</v>
      </c>
      <c r="F24" s="44"/>
      <c r="G24" s="44"/>
      <c r="H24" s="43"/>
      <c r="I24" s="44"/>
      <c r="J24" s="44"/>
      <c r="K24" s="44"/>
      <c r="L24" s="43"/>
      <c r="M24" s="44"/>
      <c r="N24" s="44"/>
      <c r="O24" s="45">
        <f t="shared" si="3"/>
        <v>40</v>
      </c>
      <c r="P24" s="45">
        <v>214</v>
      </c>
    </row>
    <row r="25" spans="1:16" s="6" customFormat="1" x14ac:dyDescent="0.25">
      <c r="A25" s="46"/>
      <c r="B25" s="42" t="s">
        <v>116</v>
      </c>
      <c r="C25" s="43">
        <v>122</v>
      </c>
      <c r="D25" s="43">
        <v>116</v>
      </c>
      <c r="E25" s="43">
        <v>204</v>
      </c>
      <c r="F25" s="44"/>
      <c r="G25" s="44"/>
      <c r="H25" s="43"/>
      <c r="I25" s="44"/>
      <c r="J25" s="44"/>
      <c r="K25" s="44"/>
      <c r="L25" s="44"/>
      <c r="M25" s="44"/>
      <c r="N25" s="44"/>
      <c r="O25" s="45">
        <f t="shared" si="3"/>
        <v>442</v>
      </c>
      <c r="P25" s="45">
        <v>1721</v>
      </c>
    </row>
    <row r="26" spans="1:16" s="6" customFormat="1" x14ac:dyDescent="0.25">
      <c r="A26" s="46"/>
      <c r="B26" s="48" t="s">
        <v>11</v>
      </c>
      <c r="C26" s="43">
        <v>0</v>
      </c>
      <c r="D26" s="43">
        <v>0</v>
      </c>
      <c r="E26" s="43"/>
      <c r="F26" s="44"/>
      <c r="G26" s="44"/>
      <c r="H26" s="43"/>
      <c r="I26" s="44"/>
      <c r="J26" s="44"/>
      <c r="K26" s="44"/>
      <c r="L26" s="43"/>
      <c r="M26" s="44"/>
      <c r="N26" s="44"/>
      <c r="O26" s="45">
        <f t="shared" si="3"/>
        <v>0</v>
      </c>
      <c r="P26" s="45">
        <v>1</v>
      </c>
    </row>
    <row r="27" spans="1:16" s="6" customFormat="1" x14ac:dyDescent="0.25">
      <c r="A27" s="46"/>
      <c r="B27" s="49"/>
      <c r="C27" s="47"/>
      <c r="D27" s="47"/>
      <c r="E27" s="47"/>
      <c r="F27" s="50"/>
      <c r="G27" s="50"/>
      <c r="H27" s="51"/>
      <c r="I27" s="50"/>
      <c r="J27" s="50"/>
      <c r="K27" s="50"/>
      <c r="L27" s="50"/>
      <c r="M27" s="50"/>
      <c r="N27" s="50"/>
      <c r="O27" s="47"/>
      <c r="P27" s="47"/>
    </row>
    <row r="28" spans="1:16" s="6" customFormat="1" x14ac:dyDescent="0.25">
      <c r="A28" s="322" t="s">
        <v>12</v>
      </c>
      <c r="B28" s="323"/>
      <c r="C28" s="47"/>
      <c r="D28" s="47"/>
      <c r="E28" s="47"/>
      <c r="F28" s="50"/>
      <c r="G28" s="50"/>
      <c r="H28" s="47"/>
      <c r="I28" s="50"/>
      <c r="J28" s="50"/>
      <c r="K28" s="50"/>
      <c r="L28" s="50"/>
      <c r="M28" s="50"/>
      <c r="N28" s="50"/>
      <c r="O28" s="52"/>
      <c r="P28" s="52"/>
    </row>
    <row r="29" spans="1:16" s="6" customFormat="1" x14ac:dyDescent="0.25">
      <c r="A29" s="53"/>
      <c r="B29" s="54" t="s">
        <v>13</v>
      </c>
      <c r="C29" s="55">
        <f t="shared" ref="C29:L29" si="4">SUM(C30+C33+C34+C35+C36+C37)</f>
        <v>1120012</v>
      </c>
      <c r="D29" s="55">
        <f t="shared" si="4"/>
        <v>1472671</v>
      </c>
      <c r="E29" s="55">
        <f t="shared" si="4"/>
        <v>1555517</v>
      </c>
      <c r="F29" s="55">
        <f t="shared" si="4"/>
        <v>0</v>
      </c>
      <c r="G29" s="55">
        <f t="shared" si="4"/>
        <v>0</v>
      </c>
      <c r="H29" s="55">
        <f t="shared" si="4"/>
        <v>0</v>
      </c>
      <c r="I29" s="55">
        <f t="shared" si="4"/>
        <v>0</v>
      </c>
      <c r="J29" s="55">
        <f t="shared" si="4"/>
        <v>0</v>
      </c>
      <c r="K29" s="55">
        <f t="shared" si="4"/>
        <v>0</v>
      </c>
      <c r="L29" s="55">
        <f t="shared" si="4"/>
        <v>0</v>
      </c>
      <c r="M29" s="55">
        <f>SUM(M30+M33+M34+M35+M36+M37)</f>
        <v>0</v>
      </c>
      <c r="N29" s="55">
        <f>SUM(N30+N33+N34+N35+N36+N37)</f>
        <v>0</v>
      </c>
      <c r="O29" s="56">
        <f t="shared" ref="O29:O37" si="5">SUM(C29:N29)</f>
        <v>4148200</v>
      </c>
      <c r="P29" s="56">
        <v>24220120.506999999</v>
      </c>
    </row>
    <row r="30" spans="1:16" s="6" customFormat="1" x14ac:dyDescent="0.25">
      <c r="A30" s="46"/>
      <c r="B30" s="42" t="s">
        <v>14</v>
      </c>
      <c r="C30" s="57">
        <f t="shared" ref="C30:N30" si="6">SUM(C31:C32)</f>
        <v>892178</v>
      </c>
      <c r="D30" s="57">
        <f t="shared" si="6"/>
        <v>1280118</v>
      </c>
      <c r="E30" s="57">
        <f t="shared" si="6"/>
        <v>1348301</v>
      </c>
      <c r="F30" s="55">
        <f t="shared" si="6"/>
        <v>0</v>
      </c>
      <c r="G30" s="55">
        <f t="shared" si="6"/>
        <v>0</v>
      </c>
      <c r="H30" s="57">
        <f t="shared" si="6"/>
        <v>0</v>
      </c>
      <c r="I30" s="55">
        <f t="shared" si="6"/>
        <v>0</v>
      </c>
      <c r="J30" s="55">
        <f t="shared" si="6"/>
        <v>0</v>
      </c>
      <c r="K30" s="55">
        <f t="shared" si="6"/>
        <v>0</v>
      </c>
      <c r="L30" s="55">
        <f t="shared" si="6"/>
        <v>0</v>
      </c>
      <c r="M30" s="55">
        <f t="shared" si="6"/>
        <v>0</v>
      </c>
      <c r="N30" s="55">
        <f t="shared" si="6"/>
        <v>0</v>
      </c>
      <c r="O30" s="56">
        <f t="shared" si="5"/>
        <v>3520597</v>
      </c>
      <c r="P30" s="56">
        <v>20875319.956999999</v>
      </c>
    </row>
    <row r="31" spans="1:16" s="6" customFormat="1" x14ac:dyDescent="0.25">
      <c r="A31" s="46"/>
      <c r="B31" s="42" t="s">
        <v>15</v>
      </c>
      <c r="C31" s="59">
        <f>11720+7571</f>
        <v>19291</v>
      </c>
      <c r="D31" s="58">
        <f>18117+16200</f>
        <v>34317</v>
      </c>
      <c r="E31" s="174">
        <f>18788</f>
        <v>18788</v>
      </c>
      <c r="F31" s="58"/>
      <c r="G31" s="58"/>
      <c r="H31" s="59"/>
      <c r="I31" s="59"/>
      <c r="J31" s="59"/>
      <c r="K31" s="59"/>
      <c r="L31" s="59"/>
      <c r="M31" s="59"/>
      <c r="N31" s="59"/>
      <c r="O31" s="56">
        <f t="shared" si="5"/>
        <v>72396</v>
      </c>
      <c r="P31" s="56">
        <v>578732.48199999996</v>
      </c>
    </row>
    <row r="32" spans="1:16" s="6" customFormat="1" x14ac:dyDescent="0.25">
      <c r="A32" s="46"/>
      <c r="B32" s="42" t="s">
        <v>16</v>
      </c>
      <c r="C32" s="59">
        <f>224+872663</f>
        <v>872887</v>
      </c>
      <c r="D32" s="59">
        <f>15000+1230801</f>
        <v>1245801</v>
      </c>
      <c r="E32" s="59">
        <f>15000+1314513</f>
        <v>1329513</v>
      </c>
      <c r="F32" s="58"/>
      <c r="G32" s="58"/>
      <c r="H32" s="59"/>
      <c r="I32" s="58"/>
      <c r="J32" s="58"/>
      <c r="K32" s="59"/>
      <c r="L32" s="59"/>
      <c r="M32" s="59"/>
      <c r="N32" s="59"/>
      <c r="O32" s="56">
        <f t="shared" si="5"/>
        <v>3448201</v>
      </c>
      <c r="P32" s="56">
        <v>20296587.475000001</v>
      </c>
    </row>
    <row r="33" spans="1:16" s="6" customFormat="1" x14ac:dyDescent="0.25">
      <c r="A33" s="46"/>
      <c r="B33" s="48" t="s">
        <v>111</v>
      </c>
      <c r="C33" s="59">
        <v>0</v>
      </c>
      <c r="D33" s="60">
        <v>0</v>
      </c>
      <c r="E33" s="60">
        <v>0</v>
      </c>
      <c r="F33" s="60"/>
      <c r="G33" s="60"/>
      <c r="H33" s="60"/>
      <c r="I33" s="59"/>
      <c r="J33" s="59"/>
      <c r="K33" s="59"/>
      <c r="L33" s="59"/>
      <c r="M33" s="59"/>
      <c r="N33" s="59"/>
      <c r="O33" s="56">
        <f t="shared" si="5"/>
        <v>0</v>
      </c>
      <c r="P33" s="56">
        <v>0</v>
      </c>
    </row>
    <row r="34" spans="1:16" s="6" customFormat="1" x14ac:dyDescent="0.25">
      <c r="A34" s="46"/>
      <c r="B34" s="42" t="s">
        <v>48</v>
      </c>
      <c r="C34" s="59">
        <v>186000</v>
      </c>
      <c r="D34" s="58">
        <v>155388</v>
      </c>
      <c r="E34" s="59">
        <v>155500</v>
      </c>
      <c r="F34" s="59"/>
      <c r="G34" s="60"/>
      <c r="H34" s="58"/>
      <c r="I34" s="58"/>
      <c r="J34" s="58"/>
      <c r="K34" s="58"/>
      <c r="L34" s="58"/>
      <c r="M34" s="58"/>
      <c r="N34" s="58"/>
      <c r="O34" s="56">
        <f>SUM(C34:N34)</f>
        <v>496888</v>
      </c>
      <c r="P34" s="56">
        <v>2672798</v>
      </c>
    </row>
    <row r="35" spans="1:16" s="6" customFormat="1" x14ac:dyDescent="0.25">
      <c r="A35" s="46"/>
      <c r="B35" s="48" t="s">
        <v>49</v>
      </c>
      <c r="C35" s="58">
        <v>24652</v>
      </c>
      <c r="D35" s="59">
        <v>18442</v>
      </c>
      <c r="E35" s="59">
        <v>32132</v>
      </c>
      <c r="F35" s="59"/>
      <c r="G35" s="59"/>
      <c r="H35" s="59"/>
      <c r="I35" s="59"/>
      <c r="J35" s="59"/>
      <c r="K35" s="59"/>
      <c r="L35" s="59"/>
      <c r="M35" s="59"/>
      <c r="N35" s="59"/>
      <c r="O35" s="56">
        <f t="shared" si="5"/>
        <v>75226</v>
      </c>
      <c r="P35" s="56">
        <v>335105.141</v>
      </c>
    </row>
    <row r="36" spans="1:16" s="6" customFormat="1" x14ac:dyDescent="0.25">
      <c r="A36" s="46"/>
      <c r="B36" s="48" t="s">
        <v>17</v>
      </c>
      <c r="C36" s="60">
        <v>3050</v>
      </c>
      <c r="D36" s="58">
        <v>3560</v>
      </c>
      <c r="E36" s="59">
        <v>4387</v>
      </c>
      <c r="F36" s="59"/>
      <c r="G36" s="59"/>
      <c r="H36" s="60"/>
      <c r="I36" s="59"/>
      <c r="J36" s="59"/>
      <c r="K36" s="59"/>
      <c r="L36" s="59"/>
      <c r="M36" s="59"/>
      <c r="N36" s="59"/>
      <c r="O36" s="56">
        <f t="shared" si="5"/>
        <v>10997</v>
      </c>
      <c r="P36" s="56">
        <v>150542.88</v>
      </c>
    </row>
    <row r="37" spans="1:16" s="6" customFormat="1" x14ac:dyDescent="0.25">
      <c r="A37" s="46"/>
      <c r="B37" s="61" t="s">
        <v>18</v>
      </c>
      <c r="C37" s="60">
        <v>14132</v>
      </c>
      <c r="D37" s="58">
        <v>15163</v>
      </c>
      <c r="E37" s="59">
        <v>15197</v>
      </c>
      <c r="F37" s="59"/>
      <c r="G37" s="59"/>
      <c r="H37" s="59"/>
      <c r="I37" s="59"/>
      <c r="J37" s="157"/>
      <c r="K37" s="59"/>
      <c r="L37" s="59"/>
      <c r="M37" s="59"/>
      <c r="N37" s="59"/>
      <c r="O37" s="56">
        <f t="shared" si="5"/>
        <v>44492</v>
      </c>
      <c r="P37" s="56">
        <v>186354.52899999998</v>
      </c>
    </row>
    <row r="38" spans="1:16" s="6" customFormat="1" x14ac:dyDescent="0.25">
      <c r="A38" s="46"/>
      <c r="B38" s="49"/>
      <c r="C38" s="47"/>
      <c r="D38" s="50"/>
      <c r="E38" s="50"/>
      <c r="F38" s="50"/>
      <c r="G38" s="50"/>
      <c r="H38" s="50"/>
      <c r="I38" s="50"/>
      <c r="J38" s="50"/>
      <c r="K38" s="50"/>
      <c r="L38" s="50"/>
      <c r="M38" s="58"/>
      <c r="N38" s="58"/>
      <c r="O38" s="52"/>
      <c r="P38" s="52"/>
    </row>
    <row r="39" spans="1:16" s="6" customFormat="1" x14ac:dyDescent="0.25">
      <c r="A39" s="62" t="s">
        <v>1</v>
      </c>
      <c r="B39" s="152" t="s">
        <v>19</v>
      </c>
      <c r="C39" s="55">
        <f>SUM(C40:C48)</f>
        <v>1120012</v>
      </c>
      <c r="D39" s="55">
        <f t="shared" ref="D39:M39" si="7">SUM(D40:D48)</f>
        <v>1472671</v>
      </c>
      <c r="E39" s="55">
        <f>SUM(E40:E48)</f>
        <v>1555517</v>
      </c>
      <c r="F39" s="55">
        <f t="shared" si="7"/>
        <v>0</v>
      </c>
      <c r="G39" s="55">
        <f>SUM(G40:G48)</f>
        <v>0</v>
      </c>
      <c r="H39" s="55">
        <f t="shared" si="7"/>
        <v>0</v>
      </c>
      <c r="I39" s="55">
        <f t="shared" si="7"/>
        <v>0</v>
      </c>
      <c r="J39" s="55">
        <f t="shared" si="7"/>
        <v>0</v>
      </c>
      <c r="K39" s="55">
        <f>SUM(K40:K48)</f>
        <v>0</v>
      </c>
      <c r="L39" s="55">
        <f>SUM(L40:L48)</f>
        <v>0</v>
      </c>
      <c r="M39" s="55">
        <f t="shared" si="7"/>
        <v>0</v>
      </c>
      <c r="N39" s="55">
        <f t="shared" ref="N39" si="8">SUM(N40:N48)</f>
        <v>0</v>
      </c>
      <c r="O39" s="63">
        <f t="shared" ref="O39:O47" si="9">SUM(C39:N39)</f>
        <v>4148200</v>
      </c>
      <c r="P39" s="63">
        <v>24220120.507000003</v>
      </c>
    </row>
    <row r="40" spans="1:16" s="6" customFormat="1" x14ac:dyDescent="0.25">
      <c r="A40" s="62" t="s">
        <v>1</v>
      </c>
      <c r="B40" s="48" t="s">
        <v>20</v>
      </c>
      <c r="C40" s="59">
        <v>11944</v>
      </c>
      <c r="D40" s="59">
        <v>18117</v>
      </c>
      <c r="E40" s="59">
        <v>18788</v>
      </c>
      <c r="F40" s="59"/>
      <c r="G40" s="59"/>
      <c r="H40" s="59"/>
      <c r="I40" s="59"/>
      <c r="J40" s="59"/>
      <c r="K40" s="59"/>
      <c r="L40" s="59"/>
      <c r="M40" s="59"/>
      <c r="N40" s="59"/>
      <c r="O40" s="63">
        <f t="shared" si="9"/>
        <v>48849</v>
      </c>
      <c r="P40" s="63">
        <v>14610.96</v>
      </c>
    </row>
    <row r="41" spans="1:16" s="6" customFormat="1" x14ac:dyDescent="0.25">
      <c r="A41" s="62"/>
      <c r="B41" s="48" t="s">
        <v>21</v>
      </c>
      <c r="C41" s="59">
        <v>8815</v>
      </c>
      <c r="D41" s="58">
        <v>8999</v>
      </c>
      <c r="E41" s="59">
        <v>10013</v>
      </c>
      <c r="F41" s="59"/>
      <c r="G41" s="59"/>
      <c r="H41" s="59"/>
      <c r="I41" s="59"/>
      <c r="J41" s="59"/>
      <c r="K41" s="59"/>
      <c r="L41" s="59"/>
      <c r="M41" s="59"/>
      <c r="N41" s="59"/>
      <c r="O41" s="63">
        <f t="shared" si="9"/>
        <v>27827</v>
      </c>
      <c r="P41" s="63">
        <v>208717.40899999999</v>
      </c>
    </row>
    <row r="42" spans="1:16" s="6" customFormat="1" x14ac:dyDescent="0.25">
      <c r="A42" s="62"/>
      <c r="B42" s="48" t="s">
        <v>22</v>
      </c>
      <c r="C42" s="59">
        <v>0</v>
      </c>
      <c r="D42" s="58">
        <v>0</v>
      </c>
      <c r="E42" s="59">
        <v>0</v>
      </c>
      <c r="F42" s="59"/>
      <c r="G42" s="59"/>
      <c r="H42" s="59"/>
      <c r="I42" s="59"/>
      <c r="J42" s="59"/>
      <c r="K42" s="59"/>
      <c r="L42" s="59"/>
      <c r="M42" s="59"/>
      <c r="N42" s="59"/>
      <c r="O42" s="63">
        <f t="shared" si="9"/>
        <v>0</v>
      </c>
      <c r="P42" s="63">
        <v>994.97400000000005</v>
      </c>
    </row>
    <row r="43" spans="1:16" s="6" customFormat="1" x14ac:dyDescent="0.25">
      <c r="A43" s="62" t="s">
        <v>1</v>
      </c>
      <c r="B43" s="48" t="s">
        <v>23</v>
      </c>
      <c r="C43" s="59">
        <v>0</v>
      </c>
      <c r="D43" s="58">
        <v>15000</v>
      </c>
      <c r="E43" s="59">
        <v>15000</v>
      </c>
      <c r="F43" s="58"/>
      <c r="G43" s="59"/>
      <c r="H43" s="59"/>
      <c r="I43" s="59"/>
      <c r="J43" s="59"/>
      <c r="K43" s="59"/>
      <c r="L43" s="59"/>
      <c r="M43" s="59"/>
      <c r="N43" s="59"/>
      <c r="O43" s="63">
        <f t="shared" si="9"/>
        <v>30000</v>
      </c>
      <c r="P43" s="63">
        <v>74999</v>
      </c>
    </row>
    <row r="44" spans="1:16" s="6" customFormat="1" x14ac:dyDescent="0.25">
      <c r="A44" s="62" t="s">
        <v>1</v>
      </c>
      <c r="B44" s="48" t="s">
        <v>24</v>
      </c>
      <c r="C44" s="59">
        <v>1254</v>
      </c>
      <c r="D44" s="58">
        <f>1266+16200</f>
        <v>17466</v>
      </c>
      <c r="E44" s="59">
        <v>680</v>
      </c>
      <c r="F44" s="59"/>
      <c r="G44" s="59"/>
      <c r="H44" s="58"/>
      <c r="I44" s="59"/>
      <c r="J44" s="59"/>
      <c r="K44" s="58"/>
      <c r="L44" s="59"/>
      <c r="M44" s="59"/>
      <c r="N44" s="59"/>
      <c r="O44" s="63">
        <f t="shared" si="9"/>
        <v>19400</v>
      </c>
      <c r="P44" s="63">
        <v>18622</v>
      </c>
    </row>
    <row r="45" spans="1:16" s="6" customFormat="1" x14ac:dyDescent="0.25">
      <c r="A45" s="62"/>
      <c r="B45" s="48" t="s">
        <v>25</v>
      </c>
      <c r="C45" s="58">
        <v>186000</v>
      </c>
      <c r="D45" s="59">
        <v>155388</v>
      </c>
      <c r="E45" s="58">
        <v>155500</v>
      </c>
      <c r="F45" s="59"/>
      <c r="G45" s="60"/>
      <c r="H45" s="58"/>
      <c r="I45" s="58"/>
      <c r="J45" s="58"/>
      <c r="K45" s="58"/>
      <c r="L45" s="58"/>
      <c r="M45" s="58"/>
      <c r="N45" s="58"/>
      <c r="O45" s="63">
        <f t="shared" si="9"/>
        <v>496888</v>
      </c>
      <c r="P45" s="63">
        <v>2672798</v>
      </c>
    </row>
    <row r="46" spans="1:16" s="6" customFormat="1" ht="12" customHeight="1" x14ac:dyDescent="0.25">
      <c r="A46" s="62"/>
      <c r="B46" s="48" t="s">
        <v>26</v>
      </c>
      <c r="C46" s="58">
        <f>7571+7113</f>
        <v>14684</v>
      </c>
      <c r="D46" s="58">
        <v>8458</v>
      </c>
      <c r="E46" s="175">
        <v>8891</v>
      </c>
      <c r="F46" s="58"/>
      <c r="G46" s="59"/>
      <c r="H46" s="59"/>
      <c r="I46" s="59"/>
      <c r="J46" s="59"/>
      <c r="K46" s="59"/>
      <c r="L46" s="59"/>
      <c r="M46" s="59"/>
      <c r="N46" s="59"/>
      <c r="O46" s="63">
        <f t="shared" si="9"/>
        <v>32033</v>
      </c>
      <c r="P46" s="63">
        <v>673873.13299999991</v>
      </c>
    </row>
    <row r="47" spans="1:16" s="6" customFormat="1" x14ac:dyDescent="0.25">
      <c r="A47" s="62" t="s">
        <v>1</v>
      </c>
      <c r="B47" s="48" t="s">
        <v>27</v>
      </c>
      <c r="C47" s="59">
        <v>24652</v>
      </c>
      <c r="D47" s="59">
        <v>18442</v>
      </c>
      <c r="E47" s="59">
        <v>32132</v>
      </c>
      <c r="F47" s="59"/>
      <c r="G47" s="59"/>
      <c r="H47" s="59"/>
      <c r="I47" s="59"/>
      <c r="J47" s="59"/>
      <c r="K47" s="59"/>
      <c r="L47" s="59"/>
      <c r="M47" s="59"/>
      <c r="N47" s="59"/>
      <c r="O47" s="63">
        <f t="shared" si="9"/>
        <v>75226</v>
      </c>
      <c r="P47" s="63">
        <v>335105.141</v>
      </c>
    </row>
    <row r="48" spans="1:16" s="6" customFormat="1" x14ac:dyDescent="0.25">
      <c r="A48" s="62"/>
      <c r="B48" s="48" t="s">
        <v>28</v>
      </c>
      <c r="C48" s="60">
        <v>872663</v>
      </c>
      <c r="D48" s="60">
        <v>1230801</v>
      </c>
      <c r="E48" s="60">
        <v>1314513</v>
      </c>
      <c r="F48" s="59"/>
      <c r="G48" s="59"/>
      <c r="H48" s="59"/>
      <c r="I48" s="59"/>
      <c r="J48" s="59"/>
      <c r="K48" s="59"/>
      <c r="L48" s="59"/>
      <c r="M48" s="59"/>
      <c r="N48" s="59"/>
      <c r="O48" s="63">
        <f t="shared" ref="O48" si="10">SUM(C48:N48)</f>
        <v>3417977</v>
      </c>
      <c r="P48" s="63">
        <v>20220399.890000001</v>
      </c>
    </row>
    <row r="49" spans="1:16" s="6" customFormat="1" x14ac:dyDescent="0.25">
      <c r="A49" s="62"/>
      <c r="B49" s="48"/>
      <c r="C49" s="149"/>
      <c r="D49" s="149"/>
      <c r="E49" s="149"/>
      <c r="F49" s="149"/>
      <c r="G49" s="149"/>
      <c r="H49" s="149"/>
      <c r="I49" s="149"/>
      <c r="J49" s="149"/>
      <c r="K49" s="149"/>
      <c r="L49" s="149"/>
      <c r="M49" s="149"/>
      <c r="N49" s="149"/>
      <c r="O49" s="59"/>
      <c r="P49" s="64"/>
    </row>
    <row r="50" spans="1:16" s="6" customFormat="1" x14ac:dyDescent="0.25">
      <c r="A50" s="322" t="s">
        <v>29</v>
      </c>
      <c r="B50" s="323"/>
      <c r="C50" s="65">
        <f t="shared" ref="C50:N50" si="11">SUM(C51:C54)</f>
        <v>0</v>
      </c>
      <c r="D50" s="65">
        <f t="shared" si="11"/>
        <v>0</v>
      </c>
      <c r="E50" s="65">
        <f t="shared" si="11"/>
        <v>0</v>
      </c>
      <c r="F50" s="66">
        <f t="shared" si="11"/>
        <v>0</v>
      </c>
      <c r="G50" s="66">
        <f t="shared" si="11"/>
        <v>0</v>
      </c>
      <c r="H50" s="66">
        <f t="shared" si="11"/>
        <v>0</v>
      </c>
      <c r="I50" s="66">
        <f t="shared" si="11"/>
        <v>0</v>
      </c>
      <c r="J50" s="66">
        <f t="shared" si="11"/>
        <v>0</v>
      </c>
      <c r="K50" s="66">
        <f t="shared" si="11"/>
        <v>0</v>
      </c>
      <c r="L50" s="66">
        <f t="shared" si="11"/>
        <v>0</v>
      </c>
      <c r="M50" s="66">
        <f t="shared" si="11"/>
        <v>0</v>
      </c>
      <c r="N50" s="66">
        <f t="shared" si="11"/>
        <v>0</v>
      </c>
      <c r="O50" s="45">
        <f t="shared" ref="O50:O54" si="12">SUM(C50:N50)</f>
        <v>0</v>
      </c>
      <c r="P50" s="45">
        <v>170</v>
      </c>
    </row>
    <row r="51" spans="1:16" s="6" customFormat="1" x14ac:dyDescent="0.25">
      <c r="A51" s="53" t="s">
        <v>1</v>
      </c>
      <c r="B51" s="42" t="s">
        <v>30</v>
      </c>
      <c r="C51" s="44">
        <v>0</v>
      </c>
      <c r="D51" s="44">
        <v>0</v>
      </c>
      <c r="E51" s="44">
        <v>0</v>
      </c>
      <c r="F51" s="44"/>
      <c r="G51" s="44"/>
      <c r="H51" s="44"/>
      <c r="I51" s="44"/>
      <c r="J51" s="44"/>
      <c r="K51" s="44"/>
      <c r="L51" s="44"/>
      <c r="M51" s="44"/>
      <c r="N51" s="44"/>
      <c r="O51" s="45">
        <f t="shared" si="12"/>
        <v>0</v>
      </c>
      <c r="P51" s="45">
        <v>170</v>
      </c>
    </row>
    <row r="52" spans="1:16" s="6" customFormat="1" x14ac:dyDescent="0.25">
      <c r="A52" s="53" t="s">
        <v>1</v>
      </c>
      <c r="B52" s="42" t="s">
        <v>31</v>
      </c>
      <c r="C52" s="44">
        <v>0</v>
      </c>
      <c r="D52" s="44">
        <v>0</v>
      </c>
      <c r="E52" s="44">
        <v>0</v>
      </c>
      <c r="F52" s="44"/>
      <c r="G52" s="44"/>
      <c r="H52" s="44"/>
      <c r="I52" s="44"/>
      <c r="J52" s="44"/>
      <c r="K52" s="44"/>
      <c r="L52" s="44"/>
      <c r="M52" s="44"/>
      <c r="N52" s="44"/>
      <c r="O52" s="45">
        <f t="shared" si="12"/>
        <v>0</v>
      </c>
      <c r="P52" s="45">
        <v>0</v>
      </c>
    </row>
    <row r="53" spans="1:16" s="6" customFormat="1" x14ac:dyDescent="0.25">
      <c r="A53" s="53"/>
      <c r="B53" s="42" t="s">
        <v>32</v>
      </c>
      <c r="C53" s="44">
        <v>0</v>
      </c>
      <c r="D53" s="44">
        <v>0</v>
      </c>
      <c r="E53" s="44">
        <v>0</v>
      </c>
      <c r="F53" s="44"/>
      <c r="G53" s="44"/>
      <c r="H53" s="44"/>
      <c r="I53" s="44"/>
      <c r="J53" s="44"/>
      <c r="K53" s="44"/>
      <c r="L53" s="44"/>
      <c r="M53" s="44"/>
      <c r="N53" s="44"/>
      <c r="O53" s="45">
        <f t="shared" si="12"/>
        <v>0</v>
      </c>
      <c r="P53" s="45">
        <v>0</v>
      </c>
    </row>
    <row r="54" spans="1:16" s="6" customFormat="1" x14ac:dyDescent="0.25">
      <c r="A54" s="53"/>
      <c r="B54" s="42" t="s">
        <v>33</v>
      </c>
      <c r="C54" s="44">
        <v>0</v>
      </c>
      <c r="D54" s="44">
        <v>0</v>
      </c>
      <c r="E54" s="44">
        <v>0</v>
      </c>
      <c r="F54" s="44"/>
      <c r="G54" s="44"/>
      <c r="H54" s="44"/>
      <c r="I54" s="44"/>
      <c r="J54" s="44"/>
      <c r="K54" s="44"/>
      <c r="L54" s="44"/>
      <c r="M54" s="44"/>
      <c r="N54" s="44"/>
      <c r="O54" s="45">
        <f t="shared" si="12"/>
        <v>0</v>
      </c>
      <c r="P54" s="45">
        <v>0</v>
      </c>
    </row>
    <row r="55" spans="1:16" s="6" customFormat="1" x14ac:dyDescent="0.25">
      <c r="A55" s="53"/>
      <c r="B55" s="42"/>
      <c r="C55" s="67"/>
      <c r="D55" s="67"/>
      <c r="E55" s="43"/>
      <c r="F55" s="44"/>
      <c r="G55" s="44"/>
      <c r="H55" s="44"/>
      <c r="I55" s="44"/>
      <c r="J55" s="44"/>
      <c r="K55" s="44"/>
      <c r="L55" s="44"/>
      <c r="M55" s="44"/>
      <c r="N55" s="44"/>
      <c r="O55" s="52"/>
      <c r="P55" s="52"/>
    </row>
    <row r="56" spans="1:16" s="6" customFormat="1" x14ac:dyDescent="0.25">
      <c r="A56" s="322" t="s">
        <v>34</v>
      </c>
      <c r="B56" s="323"/>
      <c r="C56" s="65">
        <f t="shared" ref="C56:N56" si="13">SUM(C57:C58)</f>
        <v>0</v>
      </c>
      <c r="D56" s="65">
        <f t="shared" si="13"/>
        <v>0</v>
      </c>
      <c r="E56" s="65">
        <f t="shared" si="13"/>
        <v>0</v>
      </c>
      <c r="F56" s="66">
        <f t="shared" si="13"/>
        <v>0</v>
      </c>
      <c r="G56" s="66">
        <f t="shared" si="13"/>
        <v>0</v>
      </c>
      <c r="H56" s="66">
        <f t="shared" si="13"/>
        <v>0</v>
      </c>
      <c r="I56" s="66">
        <f t="shared" si="13"/>
        <v>0</v>
      </c>
      <c r="J56" s="66">
        <f t="shared" si="13"/>
        <v>0</v>
      </c>
      <c r="K56" s="66">
        <f t="shared" si="13"/>
        <v>0</v>
      </c>
      <c r="L56" s="66">
        <f t="shared" si="13"/>
        <v>0</v>
      </c>
      <c r="M56" s="66">
        <f t="shared" si="13"/>
        <v>0</v>
      </c>
      <c r="N56" s="66">
        <f t="shared" si="13"/>
        <v>0</v>
      </c>
      <c r="O56" s="45">
        <f>SUM(C56:N56)</f>
        <v>0</v>
      </c>
      <c r="P56" s="45">
        <v>0</v>
      </c>
    </row>
    <row r="57" spans="1:16" s="6" customFormat="1" x14ac:dyDescent="0.25">
      <c r="A57" s="53" t="s">
        <v>1</v>
      </c>
      <c r="B57" s="42" t="s">
        <v>30</v>
      </c>
      <c r="C57" s="67">
        <v>0</v>
      </c>
      <c r="D57" s="67">
        <v>0</v>
      </c>
      <c r="E57" s="67">
        <v>0</v>
      </c>
      <c r="F57" s="67"/>
      <c r="G57" s="67"/>
      <c r="H57" s="67"/>
      <c r="I57" s="158"/>
      <c r="J57" s="158"/>
      <c r="K57" s="158"/>
      <c r="L57" s="158"/>
      <c r="M57" s="158"/>
      <c r="N57" s="158"/>
      <c r="O57" s="45">
        <f>SUM(C57:N57)</f>
        <v>0</v>
      </c>
      <c r="P57" s="45">
        <v>0</v>
      </c>
    </row>
    <row r="58" spans="1:16" s="6" customFormat="1" x14ac:dyDescent="0.25">
      <c r="A58" s="53" t="s">
        <v>1</v>
      </c>
      <c r="B58" s="42" t="s">
        <v>31</v>
      </c>
      <c r="C58" s="67">
        <v>0</v>
      </c>
      <c r="D58" s="67">
        <v>0</v>
      </c>
      <c r="E58" s="67">
        <v>0</v>
      </c>
      <c r="F58" s="67"/>
      <c r="G58" s="67"/>
      <c r="H58" s="67"/>
      <c r="I58" s="158"/>
      <c r="J58" s="158"/>
      <c r="K58" s="158"/>
      <c r="L58" s="158"/>
      <c r="M58" s="158"/>
      <c r="N58" s="158"/>
      <c r="O58" s="45">
        <f>SUM(C58:N58)</f>
        <v>0</v>
      </c>
      <c r="P58" s="45">
        <v>0</v>
      </c>
    </row>
    <row r="59" spans="1:16" s="6" customFormat="1" x14ac:dyDescent="0.25">
      <c r="A59" s="53"/>
      <c r="B59" s="42"/>
      <c r="C59" s="67"/>
      <c r="D59" s="67"/>
      <c r="E59" s="43"/>
      <c r="F59" s="44"/>
      <c r="G59" s="44"/>
      <c r="H59" s="44"/>
      <c r="I59" s="44"/>
      <c r="J59" s="44"/>
      <c r="K59" s="44"/>
      <c r="L59" s="44"/>
      <c r="M59" s="44"/>
      <c r="N59" s="44"/>
      <c r="O59" s="52"/>
      <c r="P59" s="52"/>
    </row>
    <row r="60" spans="1:16" s="6" customFormat="1" x14ac:dyDescent="0.25">
      <c r="A60" s="322" t="s">
        <v>35</v>
      </c>
      <c r="B60" s="323"/>
      <c r="C60" s="40">
        <f t="shared" ref="C60:N60" si="14">SUM(C61:C62)</f>
        <v>1900</v>
      </c>
      <c r="D60" s="40">
        <f t="shared" si="14"/>
        <v>1680</v>
      </c>
      <c r="E60" s="40">
        <f t="shared" si="14"/>
        <v>2871</v>
      </c>
      <c r="F60" s="40">
        <f t="shared" si="14"/>
        <v>0</v>
      </c>
      <c r="G60" s="40">
        <f t="shared" si="14"/>
        <v>0</v>
      </c>
      <c r="H60" s="40">
        <f t="shared" si="14"/>
        <v>0</v>
      </c>
      <c r="I60" s="40">
        <f t="shared" si="14"/>
        <v>0</v>
      </c>
      <c r="J60" s="40">
        <f t="shared" si="14"/>
        <v>0</v>
      </c>
      <c r="K60" s="40">
        <f t="shared" si="14"/>
        <v>0</v>
      </c>
      <c r="L60" s="40">
        <f>SUM(L61:L62)</f>
        <v>0</v>
      </c>
      <c r="M60" s="40">
        <f t="shared" si="14"/>
        <v>0</v>
      </c>
      <c r="N60" s="40">
        <f t="shared" si="14"/>
        <v>0</v>
      </c>
      <c r="O60" s="45">
        <f>SUM(C60:N60)</f>
        <v>6451</v>
      </c>
      <c r="P60" s="68">
        <v>22268</v>
      </c>
    </row>
    <row r="61" spans="1:16" s="6" customFormat="1" x14ac:dyDescent="0.25">
      <c r="A61" s="69"/>
      <c r="B61" s="42" t="s">
        <v>36</v>
      </c>
      <c r="C61" s="71">
        <v>1005</v>
      </c>
      <c r="D61" s="71">
        <v>919</v>
      </c>
      <c r="E61" s="71">
        <v>1374</v>
      </c>
      <c r="F61" s="71"/>
      <c r="G61" s="70"/>
      <c r="H61" s="70"/>
      <c r="I61" s="71"/>
      <c r="J61" s="71"/>
      <c r="K61" s="71"/>
      <c r="L61" s="71"/>
      <c r="M61" s="71"/>
      <c r="N61" s="71"/>
      <c r="O61" s="45">
        <f>SUM(C61:N61)</f>
        <v>3298</v>
      </c>
      <c r="P61" s="68">
        <v>11151</v>
      </c>
    </row>
    <row r="62" spans="1:16" s="6" customFormat="1" x14ac:dyDescent="0.25">
      <c r="A62" s="69"/>
      <c r="B62" s="42" t="s">
        <v>37</v>
      </c>
      <c r="C62" s="71">
        <v>895</v>
      </c>
      <c r="D62" s="71">
        <v>761</v>
      </c>
      <c r="E62" s="71">
        <v>1497</v>
      </c>
      <c r="F62" s="71"/>
      <c r="G62" s="70"/>
      <c r="H62" s="70"/>
      <c r="I62" s="71"/>
      <c r="J62" s="71"/>
      <c r="K62" s="71"/>
      <c r="L62" s="71"/>
      <c r="M62" s="71"/>
      <c r="N62" s="71"/>
      <c r="O62" s="45">
        <f>SUM(C62:N62)</f>
        <v>3153</v>
      </c>
      <c r="P62" s="68">
        <v>11117</v>
      </c>
    </row>
    <row r="63" spans="1:16" s="6" customFormat="1" x14ac:dyDescent="0.25">
      <c r="A63" s="53" t="s">
        <v>1</v>
      </c>
      <c r="B63" s="42" t="s">
        <v>1</v>
      </c>
      <c r="C63" s="72"/>
      <c r="D63" s="72"/>
      <c r="E63" s="72"/>
      <c r="F63" s="73"/>
      <c r="G63" s="73"/>
      <c r="H63" s="73"/>
      <c r="I63" s="73"/>
      <c r="J63" s="73"/>
      <c r="K63" s="73"/>
      <c r="L63" s="73"/>
      <c r="M63" s="73"/>
      <c r="N63" s="73"/>
      <c r="O63" s="52"/>
      <c r="P63" s="52"/>
    </row>
    <row r="64" spans="1:16" s="6" customFormat="1" x14ac:dyDescent="0.25">
      <c r="A64" s="322" t="s">
        <v>38</v>
      </c>
      <c r="B64" s="323"/>
      <c r="C64" s="74">
        <f>SUM(C65)</f>
        <v>0</v>
      </c>
      <c r="D64" s="74">
        <f>SUM(D65)</f>
        <v>0</v>
      </c>
      <c r="E64" s="74">
        <v>0</v>
      </c>
      <c r="F64" s="75">
        <v>0</v>
      </c>
      <c r="G64" s="75">
        <v>0</v>
      </c>
      <c r="H64" s="75">
        <v>0</v>
      </c>
      <c r="I64" s="75">
        <v>0</v>
      </c>
      <c r="J64" s="75">
        <v>0</v>
      </c>
      <c r="K64" s="75">
        <v>0</v>
      </c>
      <c r="L64" s="75">
        <v>0</v>
      </c>
      <c r="M64" s="75">
        <v>0</v>
      </c>
      <c r="N64" s="75">
        <v>0</v>
      </c>
      <c r="O64" s="45">
        <f>SUM(C64:N64)</f>
        <v>0</v>
      </c>
      <c r="P64" s="65">
        <v>0</v>
      </c>
    </row>
    <row r="65" spans="1:16" s="6" customFormat="1" ht="13.5" thickBot="1" x14ac:dyDescent="0.3">
      <c r="A65" s="76" t="s">
        <v>1</v>
      </c>
      <c r="B65" s="42" t="s">
        <v>39</v>
      </c>
      <c r="C65" s="72">
        <v>0</v>
      </c>
      <c r="D65" s="72">
        <v>0</v>
      </c>
      <c r="E65" s="72">
        <v>0</v>
      </c>
      <c r="F65" s="72"/>
      <c r="G65" s="72"/>
      <c r="H65" s="72"/>
      <c r="I65" s="72"/>
      <c r="J65" s="72"/>
      <c r="K65" s="72"/>
      <c r="L65" s="72"/>
      <c r="M65" s="72"/>
      <c r="N65" s="72"/>
      <c r="O65" s="45">
        <f>SUM(C65:N65)</f>
        <v>0</v>
      </c>
      <c r="P65" s="65">
        <v>0</v>
      </c>
    </row>
    <row r="66" spans="1:16" s="6" customFormat="1" x14ac:dyDescent="0.25">
      <c r="A66" s="77"/>
      <c r="B66" s="78"/>
      <c r="C66" s="79"/>
      <c r="D66" s="79"/>
      <c r="E66" s="79"/>
      <c r="F66" s="80"/>
      <c r="G66" s="80"/>
      <c r="H66" s="80"/>
      <c r="I66" s="80"/>
      <c r="J66" s="79"/>
      <c r="K66" s="79"/>
      <c r="L66" s="80"/>
      <c r="M66" s="80"/>
      <c r="N66" s="80"/>
      <c r="O66" s="79"/>
      <c r="P66" s="81"/>
    </row>
    <row r="67" spans="1:16" ht="13.5" x14ac:dyDescent="0.25">
      <c r="A67" s="322" t="s">
        <v>40</v>
      </c>
      <c r="B67" s="323"/>
      <c r="C67" s="75">
        <f t="shared" ref="C67:N67" si="15">SUM(C68:C70)</f>
        <v>0</v>
      </c>
      <c r="D67" s="75">
        <f t="shared" si="15"/>
        <v>0</v>
      </c>
      <c r="E67" s="75">
        <f t="shared" si="15"/>
        <v>0</v>
      </c>
      <c r="F67" s="75">
        <f t="shared" si="15"/>
        <v>0</v>
      </c>
      <c r="G67" s="75">
        <f t="shared" si="15"/>
        <v>0</v>
      </c>
      <c r="H67" s="75">
        <f t="shared" si="15"/>
        <v>0</v>
      </c>
      <c r="I67" s="75">
        <f t="shared" si="15"/>
        <v>0</v>
      </c>
      <c r="J67" s="75">
        <f t="shared" si="15"/>
        <v>0</v>
      </c>
      <c r="K67" s="75">
        <f t="shared" si="15"/>
        <v>0</v>
      </c>
      <c r="L67" s="75">
        <f t="shared" si="15"/>
        <v>0</v>
      </c>
      <c r="M67" s="75">
        <f t="shared" si="15"/>
        <v>0</v>
      </c>
      <c r="N67" s="75">
        <f t="shared" si="15"/>
        <v>0</v>
      </c>
      <c r="O67" s="74">
        <f t="shared" ref="O67:O70" si="16">SUM(C67:N67)</f>
        <v>0</v>
      </c>
      <c r="P67" s="82">
        <v>0</v>
      </c>
    </row>
    <row r="68" spans="1:16" ht="13.5" x14ac:dyDescent="0.25">
      <c r="A68" s="83"/>
      <c r="B68" s="84" t="s">
        <v>41</v>
      </c>
      <c r="C68" s="71">
        <v>0</v>
      </c>
      <c r="D68" s="71">
        <v>0</v>
      </c>
      <c r="E68" s="71">
        <v>0</v>
      </c>
      <c r="F68" s="71"/>
      <c r="G68" s="71"/>
      <c r="H68" s="71"/>
      <c r="I68" s="71"/>
      <c r="J68" s="71"/>
      <c r="K68" s="71"/>
      <c r="L68" s="71"/>
      <c r="M68" s="71"/>
      <c r="N68" s="71"/>
      <c r="O68" s="74">
        <f t="shared" si="16"/>
        <v>0</v>
      </c>
      <c r="P68" s="82">
        <v>0</v>
      </c>
    </row>
    <row r="69" spans="1:16" ht="13.5" x14ac:dyDescent="0.25">
      <c r="A69" s="83"/>
      <c r="B69" s="84" t="s">
        <v>42</v>
      </c>
      <c r="C69" s="70">
        <v>0</v>
      </c>
      <c r="D69" s="70">
        <v>0</v>
      </c>
      <c r="E69" s="70">
        <v>0</v>
      </c>
      <c r="F69" s="70"/>
      <c r="G69" s="70"/>
      <c r="H69" s="70"/>
      <c r="I69" s="70"/>
      <c r="J69" s="70"/>
      <c r="K69" s="70"/>
      <c r="L69" s="70"/>
      <c r="M69" s="70"/>
      <c r="N69" s="70"/>
      <c r="O69" s="74">
        <f t="shared" si="16"/>
        <v>0</v>
      </c>
      <c r="P69" s="82">
        <v>0</v>
      </c>
    </row>
    <row r="70" spans="1:16" s="7" customFormat="1" ht="14.25" thickBot="1" x14ac:dyDescent="0.3">
      <c r="A70" s="76" t="s">
        <v>1</v>
      </c>
      <c r="B70" s="85" t="s">
        <v>43</v>
      </c>
      <c r="C70" s="86">
        <v>0</v>
      </c>
      <c r="D70" s="86">
        <v>0</v>
      </c>
      <c r="E70" s="86">
        <v>0</v>
      </c>
      <c r="F70" s="86"/>
      <c r="G70" s="86"/>
      <c r="H70" s="86"/>
      <c r="I70" s="86"/>
      <c r="J70" s="86"/>
      <c r="K70" s="86"/>
      <c r="L70" s="86"/>
      <c r="M70" s="86"/>
      <c r="N70" s="86"/>
      <c r="O70" s="87">
        <f t="shared" si="16"/>
        <v>0</v>
      </c>
      <c r="P70" s="87">
        <v>0</v>
      </c>
    </row>
    <row r="71" spans="1:16" s="7" customFormat="1" ht="3" customHeight="1" x14ac:dyDescent="0.3">
      <c r="A71" s="88"/>
      <c r="B71" s="88"/>
      <c r="C71" s="88"/>
      <c r="D71" s="88"/>
      <c r="E71" s="88"/>
      <c r="F71" s="88"/>
      <c r="G71" s="88"/>
      <c r="H71" s="88"/>
      <c r="I71" s="88">
        <v>0</v>
      </c>
      <c r="J71" s="88"/>
      <c r="K71" s="88"/>
      <c r="L71" s="88"/>
      <c r="M71" s="88"/>
      <c r="N71" s="88"/>
      <c r="O71" s="88"/>
      <c r="P71" s="88"/>
    </row>
    <row r="72" spans="1:16" s="7" customFormat="1" ht="15" x14ac:dyDescent="0.3">
      <c r="A72" s="89"/>
      <c r="B72" s="90" t="s">
        <v>44</v>
      </c>
      <c r="C72" s="91"/>
      <c r="D72" s="91"/>
      <c r="E72" s="91"/>
      <c r="F72" s="91"/>
      <c r="G72" s="91"/>
      <c r="H72" s="91"/>
      <c r="I72" s="91"/>
      <c r="J72" s="91"/>
      <c r="K72" s="91"/>
      <c r="L72" s="91"/>
      <c r="M72" s="91"/>
      <c r="N72" s="91"/>
      <c r="O72" s="89"/>
      <c r="P72" s="89"/>
    </row>
    <row r="73" spans="1:16" s="7" customFormat="1" ht="15" x14ac:dyDescent="0.3">
      <c r="A73" s="89"/>
      <c r="B73" s="90" t="s">
        <v>45</v>
      </c>
      <c r="C73" s="91"/>
      <c r="D73" s="91"/>
      <c r="E73" s="91"/>
      <c r="F73" s="91"/>
      <c r="G73" s="91"/>
      <c r="H73" s="91"/>
      <c r="I73" s="91"/>
      <c r="J73" s="91"/>
      <c r="K73" s="91"/>
      <c r="L73" s="91"/>
      <c r="M73" s="91"/>
      <c r="N73" s="91"/>
      <c r="O73" s="89"/>
      <c r="P73" s="89"/>
    </row>
    <row r="74" spans="1:16" ht="15" x14ac:dyDescent="0.3">
      <c r="A74" s="89"/>
      <c r="B74" s="90" t="s">
        <v>46</v>
      </c>
      <c r="C74" s="91"/>
      <c r="D74" s="91"/>
      <c r="E74" s="91"/>
      <c r="F74" s="91"/>
      <c r="G74" s="91"/>
      <c r="H74" s="91"/>
      <c r="I74" s="91"/>
      <c r="J74" s="91"/>
      <c r="K74" s="91"/>
      <c r="L74" s="91"/>
      <c r="M74" s="91"/>
      <c r="N74" s="91"/>
      <c r="O74" s="89"/>
      <c r="P74" s="89"/>
    </row>
    <row r="75" spans="1:16" ht="15" x14ac:dyDescent="0.3">
      <c r="A75" s="89"/>
      <c r="B75" s="90"/>
      <c r="C75" s="91"/>
      <c r="D75" s="91"/>
      <c r="E75" s="91"/>
      <c r="F75" s="91"/>
      <c r="G75" s="91"/>
      <c r="H75" s="91"/>
      <c r="I75" s="91"/>
      <c r="J75" s="91"/>
      <c r="K75" s="91"/>
      <c r="L75" s="91"/>
      <c r="M75" s="91"/>
      <c r="N75" s="91"/>
      <c r="O75" s="89"/>
      <c r="P75" s="89"/>
    </row>
    <row r="76" spans="1:16" ht="15" x14ac:dyDescent="0.3">
      <c r="A76" s="89"/>
      <c r="B76" s="90" t="s">
        <v>74</v>
      </c>
      <c r="C76" s="89"/>
      <c r="D76" s="89"/>
      <c r="E76" s="89"/>
      <c r="F76" s="89"/>
      <c r="G76" s="89"/>
      <c r="H76" s="89"/>
      <c r="I76" s="89"/>
      <c r="J76" s="89"/>
      <c r="K76" s="89"/>
      <c r="L76" s="89"/>
      <c r="M76" s="89"/>
      <c r="N76" s="89"/>
      <c r="O76" s="89"/>
      <c r="P76" s="89"/>
    </row>
    <row r="77" spans="1:16" ht="15" x14ac:dyDescent="0.3">
      <c r="A77" s="89"/>
      <c r="B77" s="90" t="s">
        <v>75</v>
      </c>
      <c r="C77" s="89"/>
      <c r="D77" s="89"/>
      <c r="E77" s="89"/>
      <c r="F77" s="89"/>
      <c r="G77" s="89"/>
      <c r="H77" s="89"/>
      <c r="I77" s="89"/>
      <c r="J77" s="89"/>
      <c r="K77" s="89"/>
      <c r="L77" s="89"/>
      <c r="M77" s="89"/>
      <c r="N77" s="89"/>
      <c r="O77" s="89"/>
      <c r="P77" s="89"/>
    </row>
    <row r="79" spans="1:16" x14ac:dyDescent="0.2">
      <c r="C79" s="8"/>
      <c r="D79" s="8"/>
      <c r="E79" s="8"/>
      <c r="F79" s="8"/>
      <c r="G79" s="8"/>
      <c r="H79" s="8"/>
      <c r="I79" s="8"/>
    </row>
  </sheetData>
  <mergeCells count="10">
    <mergeCell ref="A56:B56"/>
    <mergeCell ref="A60:B60"/>
    <mergeCell ref="A64:B64"/>
    <mergeCell ref="A67:B67"/>
    <mergeCell ref="B8:P8"/>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8" orientation="landscape" r:id="rId1"/>
  <headerFooter alignWithMargins="0"/>
  <ignoredErrors>
    <ignoredError sqref="N30 F30 I6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P62"/>
  <sheetViews>
    <sheetView showGridLines="0" tabSelected="1" zoomScaleNormal="100" workbookViewId="0">
      <pane xSplit="2" topLeftCell="C1" activePane="topRight" state="frozen"/>
      <selection activeCell="B1" sqref="B1"/>
      <selection pane="topRight" activeCell="B38" sqref="B38"/>
    </sheetView>
  </sheetViews>
  <sheetFormatPr baseColWidth="10" defaultRowHeight="12.75" x14ac:dyDescent="0.2"/>
  <cols>
    <col min="1" max="1" width="6" style="9" customWidth="1"/>
    <col min="2" max="2" width="22.28515625" style="9" customWidth="1"/>
    <col min="3" max="3" width="7.140625" style="9" bestFit="1" customWidth="1"/>
    <col min="4" max="4" width="9" style="9" bestFit="1" customWidth="1"/>
    <col min="5" max="5" width="7.28515625" style="9" bestFit="1" customWidth="1"/>
    <col min="6" max="6" width="6" style="9" bestFit="1" customWidth="1"/>
    <col min="7" max="7" width="6.5703125" style="9" bestFit="1" customWidth="1"/>
    <col min="8" max="8" width="6.7109375" style="9" bestFit="1" customWidth="1"/>
    <col min="9" max="9" width="6" style="9" bestFit="1" customWidth="1"/>
    <col min="10" max="10" width="8.42578125" style="9" bestFit="1" customWidth="1"/>
    <col min="11" max="11" width="12.7109375" style="9" bestFit="1" customWidth="1"/>
    <col min="12" max="12" width="9.42578125" style="9" bestFit="1" customWidth="1"/>
    <col min="13" max="13" width="12.28515625" style="9" bestFit="1" customWidth="1"/>
    <col min="14" max="14" width="11.5703125" style="9" bestFit="1" customWidth="1"/>
    <col min="15" max="15" width="10.7109375" style="9" customWidth="1"/>
    <col min="16" max="221" width="11.42578125" style="9"/>
    <col min="222" max="222" width="11.42578125" style="9" customWidth="1"/>
    <col min="223" max="223" width="22.28515625" style="9" customWidth="1"/>
    <col min="224" max="224" width="6.140625" style="9" bestFit="1" customWidth="1"/>
    <col min="225" max="225" width="7.5703125" style="9" customWidth="1"/>
    <col min="226" max="226" width="6.140625" style="9" customWidth="1"/>
    <col min="227" max="227" width="4.85546875" style="9" customWidth="1"/>
    <col min="228" max="229" width="5.5703125" style="9" customWidth="1"/>
    <col min="230" max="230" width="5.140625" style="9" customWidth="1"/>
    <col min="231" max="231" width="7" style="9" customWidth="1"/>
    <col min="232" max="232" width="10.42578125" style="9" customWidth="1"/>
    <col min="233" max="233" width="7.7109375" style="9" customWidth="1"/>
    <col min="234" max="234" width="10.140625" style="9" customWidth="1"/>
    <col min="235" max="235" width="9.42578125" style="9" customWidth="1"/>
    <col min="236" max="236" width="10.7109375" style="9" customWidth="1"/>
    <col min="237" max="477" width="11.42578125" style="9"/>
    <col min="478" max="478" width="11.42578125" style="9" customWidth="1"/>
    <col min="479" max="479" width="22.28515625" style="9" customWidth="1"/>
    <col min="480" max="480" width="6.140625" style="9" bestFit="1" customWidth="1"/>
    <col min="481" max="481" width="7.5703125" style="9" customWidth="1"/>
    <col min="482" max="482" width="6.140625" style="9" customWidth="1"/>
    <col min="483" max="483" width="4.85546875" style="9" customWidth="1"/>
    <col min="484" max="485" width="5.5703125" style="9" customWidth="1"/>
    <col min="486" max="486" width="5.140625" style="9" customWidth="1"/>
    <col min="487" max="487" width="7" style="9" customWidth="1"/>
    <col min="488" max="488" width="10.42578125" style="9" customWidth="1"/>
    <col min="489" max="489" width="7.7109375" style="9" customWidth="1"/>
    <col min="490" max="490" width="10.140625" style="9" customWidth="1"/>
    <col min="491" max="491" width="9.42578125" style="9" customWidth="1"/>
    <col min="492" max="492" width="10.7109375" style="9" customWidth="1"/>
    <col min="493" max="733" width="11.42578125" style="9"/>
    <col min="734" max="734" width="11.42578125" style="9" customWidth="1"/>
    <col min="735" max="735" width="22.28515625" style="9" customWidth="1"/>
    <col min="736" max="736" width="6.140625" style="9" bestFit="1" customWidth="1"/>
    <col min="737" max="737" width="7.5703125" style="9" customWidth="1"/>
    <col min="738" max="738" width="6.140625" style="9" customWidth="1"/>
    <col min="739" max="739" width="4.85546875" style="9" customWidth="1"/>
    <col min="740" max="741" width="5.5703125" style="9" customWidth="1"/>
    <col min="742" max="742" width="5.140625" style="9" customWidth="1"/>
    <col min="743" max="743" width="7" style="9" customWidth="1"/>
    <col min="744" max="744" width="10.42578125" style="9" customWidth="1"/>
    <col min="745" max="745" width="7.7109375" style="9" customWidth="1"/>
    <col min="746" max="746" width="10.140625" style="9" customWidth="1"/>
    <col min="747" max="747" width="9.42578125" style="9" customWidth="1"/>
    <col min="748" max="748" width="10.7109375" style="9" customWidth="1"/>
    <col min="749" max="989" width="11.42578125" style="9"/>
    <col min="990" max="990" width="11.42578125" style="9" customWidth="1"/>
    <col min="991" max="991" width="22.28515625" style="9" customWidth="1"/>
    <col min="992" max="992" width="6.140625" style="9" bestFit="1" customWidth="1"/>
    <col min="993" max="993" width="7.5703125" style="9" customWidth="1"/>
    <col min="994" max="994" width="6.140625" style="9" customWidth="1"/>
    <col min="995" max="995" width="4.85546875" style="9" customWidth="1"/>
    <col min="996" max="997" width="5.5703125" style="9" customWidth="1"/>
    <col min="998" max="998" width="5.140625" style="9" customWidth="1"/>
    <col min="999" max="999" width="7" style="9" customWidth="1"/>
    <col min="1000" max="1000" width="10.42578125" style="9" customWidth="1"/>
    <col min="1001" max="1001" width="7.7109375" style="9" customWidth="1"/>
    <col min="1002" max="1002" width="10.140625" style="9" customWidth="1"/>
    <col min="1003" max="1003" width="9.42578125" style="9" customWidth="1"/>
    <col min="1004" max="1004" width="10.7109375" style="9" customWidth="1"/>
    <col min="1005" max="1245" width="11.42578125" style="9"/>
    <col min="1246" max="1246" width="11.42578125" style="9" customWidth="1"/>
    <col min="1247" max="1247" width="22.28515625" style="9" customWidth="1"/>
    <col min="1248" max="1248" width="6.140625" style="9" bestFit="1" customWidth="1"/>
    <col min="1249" max="1249" width="7.5703125" style="9" customWidth="1"/>
    <col min="1250" max="1250" width="6.140625" style="9" customWidth="1"/>
    <col min="1251" max="1251" width="4.85546875" style="9" customWidth="1"/>
    <col min="1252" max="1253" width="5.5703125" style="9" customWidth="1"/>
    <col min="1254" max="1254" width="5.140625" style="9" customWidth="1"/>
    <col min="1255" max="1255" width="7" style="9" customWidth="1"/>
    <col min="1256" max="1256" width="10.42578125" style="9" customWidth="1"/>
    <col min="1257" max="1257" width="7.7109375" style="9" customWidth="1"/>
    <col min="1258" max="1258" width="10.140625" style="9" customWidth="1"/>
    <col min="1259" max="1259" width="9.42578125" style="9" customWidth="1"/>
    <col min="1260" max="1260" width="10.7109375" style="9" customWidth="1"/>
    <col min="1261" max="1501" width="11.42578125" style="9"/>
    <col min="1502" max="1502" width="11.42578125" style="9" customWidth="1"/>
    <col min="1503" max="1503" width="22.28515625" style="9" customWidth="1"/>
    <col min="1504" max="1504" width="6.140625" style="9" bestFit="1" customWidth="1"/>
    <col min="1505" max="1505" width="7.5703125" style="9" customWidth="1"/>
    <col min="1506" max="1506" width="6.140625" style="9" customWidth="1"/>
    <col min="1507" max="1507" width="4.85546875" style="9" customWidth="1"/>
    <col min="1508" max="1509" width="5.5703125" style="9" customWidth="1"/>
    <col min="1510" max="1510" width="5.140625" style="9" customWidth="1"/>
    <col min="1511" max="1511" width="7" style="9" customWidth="1"/>
    <col min="1512" max="1512" width="10.42578125" style="9" customWidth="1"/>
    <col min="1513" max="1513" width="7.7109375" style="9" customWidth="1"/>
    <col min="1514" max="1514" width="10.140625" style="9" customWidth="1"/>
    <col min="1515" max="1515" width="9.42578125" style="9" customWidth="1"/>
    <col min="1516" max="1516" width="10.7109375" style="9" customWidth="1"/>
    <col min="1517" max="1757" width="11.42578125" style="9"/>
    <col min="1758" max="1758" width="11.42578125" style="9" customWidth="1"/>
    <col min="1759" max="1759" width="22.28515625" style="9" customWidth="1"/>
    <col min="1760" max="1760" width="6.140625" style="9" bestFit="1" customWidth="1"/>
    <col min="1761" max="1761" width="7.5703125" style="9" customWidth="1"/>
    <col min="1762" max="1762" width="6.140625" style="9" customWidth="1"/>
    <col min="1763" max="1763" width="4.85546875" style="9" customWidth="1"/>
    <col min="1764" max="1765" width="5.5703125" style="9" customWidth="1"/>
    <col min="1766" max="1766" width="5.140625" style="9" customWidth="1"/>
    <col min="1767" max="1767" width="7" style="9" customWidth="1"/>
    <col min="1768" max="1768" width="10.42578125" style="9" customWidth="1"/>
    <col min="1769" max="1769" width="7.7109375" style="9" customWidth="1"/>
    <col min="1770" max="1770" width="10.140625" style="9" customWidth="1"/>
    <col min="1771" max="1771" width="9.42578125" style="9" customWidth="1"/>
    <col min="1772" max="1772" width="10.7109375" style="9" customWidth="1"/>
    <col min="1773" max="2013" width="11.42578125" style="9"/>
    <col min="2014" max="2014" width="11.42578125" style="9" customWidth="1"/>
    <col min="2015" max="2015" width="22.28515625" style="9" customWidth="1"/>
    <col min="2016" max="2016" width="6.140625" style="9" bestFit="1" customWidth="1"/>
    <col min="2017" max="2017" width="7.5703125" style="9" customWidth="1"/>
    <col min="2018" max="2018" width="6.140625" style="9" customWidth="1"/>
    <col min="2019" max="2019" width="4.85546875" style="9" customWidth="1"/>
    <col min="2020" max="2021" width="5.5703125" style="9" customWidth="1"/>
    <col min="2022" max="2022" width="5.140625" style="9" customWidth="1"/>
    <col min="2023" max="2023" width="7" style="9" customWidth="1"/>
    <col min="2024" max="2024" width="10.42578125" style="9" customWidth="1"/>
    <col min="2025" max="2025" width="7.7109375" style="9" customWidth="1"/>
    <col min="2026" max="2026" width="10.140625" style="9" customWidth="1"/>
    <col min="2027" max="2027" width="9.42578125" style="9" customWidth="1"/>
    <col min="2028" max="2028" width="10.7109375" style="9" customWidth="1"/>
    <col min="2029" max="2269" width="11.42578125" style="9"/>
    <col min="2270" max="2270" width="11.42578125" style="9" customWidth="1"/>
    <col min="2271" max="2271" width="22.28515625" style="9" customWidth="1"/>
    <col min="2272" max="2272" width="6.140625" style="9" bestFit="1" customWidth="1"/>
    <col min="2273" max="2273" width="7.5703125" style="9" customWidth="1"/>
    <col min="2274" max="2274" width="6.140625" style="9" customWidth="1"/>
    <col min="2275" max="2275" width="4.85546875" style="9" customWidth="1"/>
    <col min="2276" max="2277" width="5.5703125" style="9" customWidth="1"/>
    <col min="2278" max="2278" width="5.140625" style="9" customWidth="1"/>
    <col min="2279" max="2279" width="7" style="9" customWidth="1"/>
    <col min="2280" max="2280" width="10.42578125" style="9" customWidth="1"/>
    <col min="2281" max="2281" width="7.7109375" style="9" customWidth="1"/>
    <col min="2282" max="2282" width="10.140625" style="9" customWidth="1"/>
    <col min="2283" max="2283" width="9.42578125" style="9" customWidth="1"/>
    <col min="2284" max="2284" width="10.7109375" style="9" customWidth="1"/>
    <col min="2285" max="2525" width="11.42578125" style="9"/>
    <col min="2526" max="2526" width="11.42578125" style="9" customWidth="1"/>
    <col min="2527" max="2527" width="22.28515625" style="9" customWidth="1"/>
    <col min="2528" max="2528" width="6.140625" style="9" bestFit="1" customWidth="1"/>
    <col min="2529" max="2529" width="7.5703125" style="9" customWidth="1"/>
    <col min="2530" max="2530" width="6.140625" style="9" customWidth="1"/>
    <col min="2531" max="2531" width="4.85546875" style="9" customWidth="1"/>
    <col min="2532" max="2533" width="5.5703125" style="9" customWidth="1"/>
    <col min="2534" max="2534" width="5.140625" style="9" customWidth="1"/>
    <col min="2535" max="2535" width="7" style="9" customWidth="1"/>
    <col min="2536" max="2536" width="10.42578125" style="9" customWidth="1"/>
    <col min="2537" max="2537" width="7.7109375" style="9" customWidth="1"/>
    <col min="2538" max="2538" width="10.140625" style="9" customWidth="1"/>
    <col min="2539" max="2539" width="9.42578125" style="9" customWidth="1"/>
    <col min="2540" max="2540" width="10.7109375" style="9" customWidth="1"/>
    <col min="2541" max="2781" width="11.42578125" style="9"/>
    <col min="2782" max="2782" width="11.42578125" style="9" customWidth="1"/>
    <col min="2783" max="2783" width="22.28515625" style="9" customWidth="1"/>
    <col min="2784" max="2784" width="6.140625" style="9" bestFit="1" customWidth="1"/>
    <col min="2785" max="2785" width="7.5703125" style="9" customWidth="1"/>
    <col min="2786" max="2786" width="6.140625" style="9" customWidth="1"/>
    <col min="2787" max="2787" width="4.85546875" style="9" customWidth="1"/>
    <col min="2788" max="2789" width="5.5703125" style="9" customWidth="1"/>
    <col min="2790" max="2790" width="5.140625" style="9" customWidth="1"/>
    <col min="2791" max="2791" width="7" style="9" customWidth="1"/>
    <col min="2792" max="2792" width="10.42578125" style="9" customWidth="1"/>
    <col min="2793" max="2793" width="7.7109375" style="9" customWidth="1"/>
    <col min="2794" max="2794" width="10.140625" style="9" customWidth="1"/>
    <col min="2795" max="2795" width="9.42578125" style="9" customWidth="1"/>
    <col min="2796" max="2796" width="10.7109375" style="9" customWidth="1"/>
    <col min="2797" max="3037" width="11.42578125" style="9"/>
    <col min="3038" max="3038" width="11.42578125" style="9" customWidth="1"/>
    <col min="3039" max="3039" width="22.28515625" style="9" customWidth="1"/>
    <col min="3040" max="3040" width="6.140625" style="9" bestFit="1" customWidth="1"/>
    <col min="3041" max="3041" width="7.5703125" style="9" customWidth="1"/>
    <col min="3042" max="3042" width="6.140625" style="9" customWidth="1"/>
    <col min="3043" max="3043" width="4.85546875" style="9" customWidth="1"/>
    <col min="3044" max="3045" width="5.5703125" style="9" customWidth="1"/>
    <col min="3046" max="3046" width="5.140625" style="9" customWidth="1"/>
    <col min="3047" max="3047" width="7" style="9" customWidth="1"/>
    <col min="3048" max="3048" width="10.42578125" style="9" customWidth="1"/>
    <col min="3049" max="3049" width="7.7109375" style="9" customWidth="1"/>
    <col min="3050" max="3050" width="10.140625" style="9" customWidth="1"/>
    <col min="3051" max="3051" width="9.42578125" style="9" customWidth="1"/>
    <col min="3052" max="3052" width="10.7109375" style="9" customWidth="1"/>
    <col min="3053" max="3293" width="11.42578125" style="9"/>
    <col min="3294" max="3294" width="11.42578125" style="9" customWidth="1"/>
    <col min="3295" max="3295" width="22.28515625" style="9" customWidth="1"/>
    <col min="3296" max="3296" width="6.140625" style="9" bestFit="1" customWidth="1"/>
    <col min="3297" max="3297" width="7.5703125" style="9" customWidth="1"/>
    <col min="3298" max="3298" width="6.140625" style="9" customWidth="1"/>
    <col min="3299" max="3299" width="4.85546875" style="9" customWidth="1"/>
    <col min="3300" max="3301" width="5.5703125" style="9" customWidth="1"/>
    <col min="3302" max="3302" width="5.140625" style="9" customWidth="1"/>
    <col min="3303" max="3303" width="7" style="9" customWidth="1"/>
    <col min="3304" max="3304" width="10.42578125" style="9" customWidth="1"/>
    <col min="3305" max="3305" width="7.7109375" style="9" customWidth="1"/>
    <col min="3306" max="3306" width="10.140625" style="9" customWidth="1"/>
    <col min="3307" max="3307" width="9.42578125" style="9" customWidth="1"/>
    <col min="3308" max="3308" width="10.7109375" style="9" customWidth="1"/>
    <col min="3309" max="3549" width="11.42578125" style="9"/>
    <col min="3550" max="3550" width="11.42578125" style="9" customWidth="1"/>
    <col min="3551" max="3551" width="22.28515625" style="9" customWidth="1"/>
    <col min="3552" max="3552" width="6.140625" style="9" bestFit="1" customWidth="1"/>
    <col min="3553" max="3553" width="7.5703125" style="9" customWidth="1"/>
    <col min="3554" max="3554" width="6.140625" style="9" customWidth="1"/>
    <col min="3555" max="3555" width="4.85546875" style="9" customWidth="1"/>
    <col min="3556" max="3557" width="5.5703125" style="9" customWidth="1"/>
    <col min="3558" max="3558" width="5.140625" style="9" customWidth="1"/>
    <col min="3559" max="3559" width="7" style="9" customWidth="1"/>
    <col min="3560" max="3560" width="10.42578125" style="9" customWidth="1"/>
    <col min="3561" max="3561" width="7.7109375" style="9" customWidth="1"/>
    <col min="3562" max="3562" width="10.140625" style="9" customWidth="1"/>
    <col min="3563" max="3563" width="9.42578125" style="9" customWidth="1"/>
    <col min="3564" max="3564" width="10.7109375" style="9" customWidth="1"/>
    <col min="3565" max="3805" width="11.42578125" style="9"/>
    <col min="3806" max="3806" width="11.42578125" style="9" customWidth="1"/>
    <col min="3807" max="3807" width="22.28515625" style="9" customWidth="1"/>
    <col min="3808" max="3808" width="6.140625" style="9" bestFit="1" customWidth="1"/>
    <col min="3809" max="3809" width="7.5703125" style="9" customWidth="1"/>
    <col min="3810" max="3810" width="6.140625" style="9" customWidth="1"/>
    <col min="3811" max="3811" width="4.85546875" style="9" customWidth="1"/>
    <col min="3812" max="3813" width="5.5703125" style="9" customWidth="1"/>
    <col min="3814" max="3814" width="5.140625" style="9" customWidth="1"/>
    <col min="3815" max="3815" width="7" style="9" customWidth="1"/>
    <col min="3816" max="3816" width="10.42578125" style="9" customWidth="1"/>
    <col min="3817" max="3817" width="7.7109375" style="9" customWidth="1"/>
    <col min="3818" max="3818" width="10.140625" style="9" customWidth="1"/>
    <col min="3819" max="3819" width="9.42578125" style="9" customWidth="1"/>
    <col min="3820" max="3820" width="10.7109375" style="9" customWidth="1"/>
    <col min="3821" max="4061" width="11.42578125" style="9"/>
    <col min="4062" max="4062" width="11.42578125" style="9" customWidth="1"/>
    <col min="4063" max="4063" width="22.28515625" style="9" customWidth="1"/>
    <col min="4064" max="4064" width="6.140625" style="9" bestFit="1" customWidth="1"/>
    <col min="4065" max="4065" width="7.5703125" style="9" customWidth="1"/>
    <col min="4066" max="4066" width="6.140625" style="9" customWidth="1"/>
    <col min="4067" max="4067" width="4.85546875" style="9" customWidth="1"/>
    <col min="4068" max="4069" width="5.5703125" style="9" customWidth="1"/>
    <col min="4070" max="4070" width="5.140625" style="9" customWidth="1"/>
    <col min="4071" max="4071" width="7" style="9" customWidth="1"/>
    <col min="4072" max="4072" width="10.42578125" style="9" customWidth="1"/>
    <col min="4073" max="4073" width="7.7109375" style="9" customWidth="1"/>
    <col min="4074" max="4074" width="10.140625" style="9" customWidth="1"/>
    <col min="4075" max="4075" width="9.42578125" style="9" customWidth="1"/>
    <col min="4076" max="4076" width="10.7109375" style="9" customWidth="1"/>
    <col min="4077" max="4317" width="11.42578125" style="9"/>
    <col min="4318" max="4318" width="11.42578125" style="9" customWidth="1"/>
    <col min="4319" max="4319" width="22.28515625" style="9" customWidth="1"/>
    <col min="4320" max="4320" width="6.140625" style="9" bestFit="1" customWidth="1"/>
    <col min="4321" max="4321" width="7.5703125" style="9" customWidth="1"/>
    <col min="4322" max="4322" width="6.140625" style="9" customWidth="1"/>
    <col min="4323" max="4323" width="4.85546875" style="9" customWidth="1"/>
    <col min="4324" max="4325" width="5.5703125" style="9" customWidth="1"/>
    <col min="4326" max="4326" width="5.140625" style="9" customWidth="1"/>
    <col min="4327" max="4327" width="7" style="9" customWidth="1"/>
    <col min="4328" max="4328" width="10.42578125" style="9" customWidth="1"/>
    <col min="4329" max="4329" width="7.7109375" style="9" customWidth="1"/>
    <col min="4330" max="4330" width="10.140625" style="9" customWidth="1"/>
    <col min="4331" max="4331" width="9.42578125" style="9" customWidth="1"/>
    <col min="4332" max="4332" width="10.7109375" style="9" customWidth="1"/>
    <col min="4333" max="4573" width="11.42578125" style="9"/>
    <col min="4574" max="4574" width="11.42578125" style="9" customWidth="1"/>
    <col min="4575" max="4575" width="22.28515625" style="9" customWidth="1"/>
    <col min="4576" max="4576" width="6.140625" style="9" bestFit="1" customWidth="1"/>
    <col min="4577" max="4577" width="7.5703125" style="9" customWidth="1"/>
    <col min="4578" max="4578" width="6.140625" style="9" customWidth="1"/>
    <col min="4579" max="4579" width="4.85546875" style="9" customWidth="1"/>
    <col min="4580" max="4581" width="5.5703125" style="9" customWidth="1"/>
    <col min="4582" max="4582" width="5.140625" style="9" customWidth="1"/>
    <col min="4583" max="4583" width="7" style="9" customWidth="1"/>
    <col min="4584" max="4584" width="10.42578125" style="9" customWidth="1"/>
    <col min="4585" max="4585" width="7.7109375" style="9" customWidth="1"/>
    <col min="4586" max="4586" width="10.140625" style="9" customWidth="1"/>
    <col min="4587" max="4587" width="9.42578125" style="9" customWidth="1"/>
    <col min="4588" max="4588" width="10.7109375" style="9" customWidth="1"/>
    <col min="4589" max="4829" width="11.42578125" style="9"/>
    <col min="4830" max="4830" width="11.42578125" style="9" customWidth="1"/>
    <col min="4831" max="4831" width="22.28515625" style="9" customWidth="1"/>
    <col min="4832" max="4832" width="6.140625" style="9" bestFit="1" customWidth="1"/>
    <col min="4833" max="4833" width="7.5703125" style="9" customWidth="1"/>
    <col min="4834" max="4834" width="6.140625" style="9" customWidth="1"/>
    <col min="4835" max="4835" width="4.85546875" style="9" customWidth="1"/>
    <col min="4836" max="4837" width="5.5703125" style="9" customWidth="1"/>
    <col min="4838" max="4838" width="5.140625" style="9" customWidth="1"/>
    <col min="4839" max="4839" width="7" style="9" customWidth="1"/>
    <col min="4840" max="4840" width="10.42578125" style="9" customWidth="1"/>
    <col min="4841" max="4841" width="7.7109375" style="9" customWidth="1"/>
    <col min="4842" max="4842" width="10.140625" style="9" customWidth="1"/>
    <col min="4843" max="4843" width="9.42578125" style="9" customWidth="1"/>
    <col min="4844" max="4844" width="10.7109375" style="9" customWidth="1"/>
    <col min="4845" max="5085" width="11.42578125" style="9"/>
    <col min="5086" max="5086" width="11.42578125" style="9" customWidth="1"/>
    <col min="5087" max="5087" width="22.28515625" style="9" customWidth="1"/>
    <col min="5088" max="5088" width="6.140625" style="9" bestFit="1" customWidth="1"/>
    <col min="5089" max="5089" width="7.5703125" style="9" customWidth="1"/>
    <col min="5090" max="5090" width="6.140625" style="9" customWidth="1"/>
    <col min="5091" max="5091" width="4.85546875" style="9" customWidth="1"/>
    <col min="5092" max="5093" width="5.5703125" style="9" customWidth="1"/>
    <col min="5094" max="5094" width="5.140625" style="9" customWidth="1"/>
    <col min="5095" max="5095" width="7" style="9" customWidth="1"/>
    <col min="5096" max="5096" width="10.42578125" style="9" customWidth="1"/>
    <col min="5097" max="5097" width="7.7109375" style="9" customWidth="1"/>
    <col min="5098" max="5098" width="10.140625" style="9" customWidth="1"/>
    <col min="5099" max="5099" width="9.42578125" style="9" customWidth="1"/>
    <col min="5100" max="5100" width="10.7109375" style="9" customWidth="1"/>
    <col min="5101" max="5341" width="11.42578125" style="9"/>
    <col min="5342" max="5342" width="11.42578125" style="9" customWidth="1"/>
    <col min="5343" max="5343" width="22.28515625" style="9" customWidth="1"/>
    <col min="5344" max="5344" width="6.140625" style="9" bestFit="1" customWidth="1"/>
    <col min="5345" max="5345" width="7.5703125" style="9" customWidth="1"/>
    <col min="5346" max="5346" width="6.140625" style="9" customWidth="1"/>
    <col min="5347" max="5347" width="4.85546875" style="9" customWidth="1"/>
    <col min="5348" max="5349" width="5.5703125" style="9" customWidth="1"/>
    <col min="5350" max="5350" width="5.140625" style="9" customWidth="1"/>
    <col min="5351" max="5351" width="7" style="9" customWidth="1"/>
    <col min="5352" max="5352" width="10.42578125" style="9" customWidth="1"/>
    <col min="5353" max="5353" width="7.7109375" style="9" customWidth="1"/>
    <col min="5354" max="5354" width="10.140625" style="9" customWidth="1"/>
    <col min="5355" max="5355" width="9.42578125" style="9" customWidth="1"/>
    <col min="5356" max="5356" width="10.7109375" style="9" customWidth="1"/>
    <col min="5357" max="5597" width="11.42578125" style="9"/>
    <col min="5598" max="5598" width="11.42578125" style="9" customWidth="1"/>
    <col min="5599" max="5599" width="22.28515625" style="9" customWidth="1"/>
    <col min="5600" max="5600" width="6.140625" style="9" bestFit="1" customWidth="1"/>
    <col min="5601" max="5601" width="7.5703125" style="9" customWidth="1"/>
    <col min="5602" max="5602" width="6.140625" style="9" customWidth="1"/>
    <col min="5603" max="5603" width="4.85546875" style="9" customWidth="1"/>
    <col min="5604" max="5605" width="5.5703125" style="9" customWidth="1"/>
    <col min="5606" max="5606" width="5.140625" style="9" customWidth="1"/>
    <col min="5607" max="5607" width="7" style="9" customWidth="1"/>
    <col min="5608" max="5608" width="10.42578125" style="9" customWidth="1"/>
    <col min="5609" max="5609" width="7.7109375" style="9" customWidth="1"/>
    <col min="5610" max="5610" width="10.140625" style="9" customWidth="1"/>
    <col min="5611" max="5611" width="9.42578125" style="9" customWidth="1"/>
    <col min="5612" max="5612" width="10.7109375" style="9" customWidth="1"/>
    <col min="5613" max="5853" width="11.42578125" style="9"/>
    <col min="5854" max="5854" width="11.42578125" style="9" customWidth="1"/>
    <col min="5855" max="5855" width="22.28515625" style="9" customWidth="1"/>
    <col min="5856" max="5856" width="6.140625" style="9" bestFit="1" customWidth="1"/>
    <col min="5857" max="5857" width="7.5703125" style="9" customWidth="1"/>
    <col min="5858" max="5858" width="6.140625" style="9" customWidth="1"/>
    <col min="5859" max="5859" width="4.85546875" style="9" customWidth="1"/>
    <col min="5860" max="5861" width="5.5703125" style="9" customWidth="1"/>
    <col min="5862" max="5862" width="5.140625" style="9" customWidth="1"/>
    <col min="5863" max="5863" width="7" style="9" customWidth="1"/>
    <col min="5864" max="5864" width="10.42578125" style="9" customWidth="1"/>
    <col min="5865" max="5865" width="7.7109375" style="9" customWidth="1"/>
    <col min="5866" max="5866" width="10.140625" style="9" customWidth="1"/>
    <col min="5867" max="5867" width="9.42578125" style="9" customWidth="1"/>
    <col min="5868" max="5868" width="10.7109375" style="9" customWidth="1"/>
    <col min="5869" max="6109" width="11.42578125" style="9"/>
    <col min="6110" max="6110" width="11.42578125" style="9" customWidth="1"/>
    <col min="6111" max="6111" width="22.28515625" style="9" customWidth="1"/>
    <col min="6112" max="6112" width="6.140625" style="9" bestFit="1" customWidth="1"/>
    <col min="6113" max="6113" width="7.5703125" style="9" customWidth="1"/>
    <col min="6114" max="6114" width="6.140625" style="9" customWidth="1"/>
    <col min="6115" max="6115" width="4.85546875" style="9" customWidth="1"/>
    <col min="6116" max="6117" width="5.5703125" style="9" customWidth="1"/>
    <col min="6118" max="6118" width="5.140625" style="9" customWidth="1"/>
    <col min="6119" max="6119" width="7" style="9" customWidth="1"/>
    <col min="6120" max="6120" width="10.42578125" style="9" customWidth="1"/>
    <col min="6121" max="6121" width="7.7109375" style="9" customWidth="1"/>
    <col min="6122" max="6122" width="10.140625" style="9" customWidth="1"/>
    <col min="6123" max="6123" width="9.42578125" style="9" customWidth="1"/>
    <col min="6124" max="6124" width="10.7109375" style="9" customWidth="1"/>
    <col min="6125" max="6365" width="11.42578125" style="9"/>
    <col min="6366" max="6366" width="11.42578125" style="9" customWidth="1"/>
    <col min="6367" max="6367" width="22.28515625" style="9" customWidth="1"/>
    <col min="6368" max="6368" width="6.140625" style="9" bestFit="1" customWidth="1"/>
    <col min="6369" max="6369" width="7.5703125" style="9" customWidth="1"/>
    <col min="6370" max="6370" width="6.140625" style="9" customWidth="1"/>
    <col min="6371" max="6371" width="4.85546875" style="9" customWidth="1"/>
    <col min="6372" max="6373" width="5.5703125" style="9" customWidth="1"/>
    <col min="6374" max="6374" width="5.140625" style="9" customWidth="1"/>
    <col min="6375" max="6375" width="7" style="9" customWidth="1"/>
    <col min="6376" max="6376" width="10.42578125" style="9" customWidth="1"/>
    <col min="6377" max="6377" width="7.7109375" style="9" customWidth="1"/>
    <col min="6378" max="6378" width="10.140625" style="9" customWidth="1"/>
    <col min="6379" max="6379" width="9.42578125" style="9" customWidth="1"/>
    <col min="6380" max="6380" width="10.7109375" style="9" customWidth="1"/>
    <col min="6381" max="6621" width="11.42578125" style="9"/>
    <col min="6622" max="6622" width="11.42578125" style="9" customWidth="1"/>
    <col min="6623" max="6623" width="22.28515625" style="9" customWidth="1"/>
    <col min="6624" max="6624" width="6.140625" style="9" bestFit="1" customWidth="1"/>
    <col min="6625" max="6625" width="7.5703125" style="9" customWidth="1"/>
    <col min="6626" max="6626" width="6.140625" style="9" customWidth="1"/>
    <col min="6627" max="6627" width="4.85546875" style="9" customWidth="1"/>
    <col min="6628" max="6629" width="5.5703125" style="9" customWidth="1"/>
    <col min="6630" max="6630" width="5.140625" style="9" customWidth="1"/>
    <col min="6631" max="6631" width="7" style="9" customWidth="1"/>
    <col min="6632" max="6632" width="10.42578125" style="9" customWidth="1"/>
    <col min="6633" max="6633" width="7.7109375" style="9" customWidth="1"/>
    <col min="6634" max="6634" width="10.140625" style="9" customWidth="1"/>
    <col min="6635" max="6635" width="9.42578125" style="9" customWidth="1"/>
    <col min="6636" max="6636" width="10.7109375" style="9" customWidth="1"/>
    <col min="6637" max="6877" width="11.42578125" style="9"/>
    <col min="6878" max="6878" width="11.42578125" style="9" customWidth="1"/>
    <col min="6879" max="6879" width="22.28515625" style="9" customWidth="1"/>
    <col min="6880" max="6880" width="6.140625" style="9" bestFit="1" customWidth="1"/>
    <col min="6881" max="6881" width="7.5703125" style="9" customWidth="1"/>
    <col min="6882" max="6882" width="6.140625" style="9" customWidth="1"/>
    <col min="6883" max="6883" width="4.85546875" style="9" customWidth="1"/>
    <col min="6884" max="6885" width="5.5703125" style="9" customWidth="1"/>
    <col min="6886" max="6886" width="5.140625" style="9" customWidth="1"/>
    <col min="6887" max="6887" width="7" style="9" customWidth="1"/>
    <col min="6888" max="6888" width="10.42578125" style="9" customWidth="1"/>
    <col min="6889" max="6889" width="7.7109375" style="9" customWidth="1"/>
    <col min="6890" max="6890" width="10.140625" style="9" customWidth="1"/>
    <col min="6891" max="6891" width="9.42578125" style="9" customWidth="1"/>
    <col min="6892" max="6892" width="10.7109375" style="9" customWidth="1"/>
    <col min="6893" max="7133" width="11.42578125" style="9"/>
    <col min="7134" max="7134" width="11.42578125" style="9" customWidth="1"/>
    <col min="7135" max="7135" width="22.28515625" style="9" customWidth="1"/>
    <col min="7136" max="7136" width="6.140625" style="9" bestFit="1" customWidth="1"/>
    <col min="7137" max="7137" width="7.5703125" style="9" customWidth="1"/>
    <col min="7138" max="7138" width="6.140625" style="9" customWidth="1"/>
    <col min="7139" max="7139" width="4.85546875" style="9" customWidth="1"/>
    <col min="7140" max="7141" width="5.5703125" style="9" customWidth="1"/>
    <col min="7142" max="7142" width="5.140625" style="9" customWidth="1"/>
    <col min="7143" max="7143" width="7" style="9" customWidth="1"/>
    <col min="7144" max="7144" width="10.42578125" style="9" customWidth="1"/>
    <col min="7145" max="7145" width="7.7109375" style="9" customWidth="1"/>
    <col min="7146" max="7146" width="10.140625" style="9" customWidth="1"/>
    <col min="7147" max="7147" width="9.42578125" style="9" customWidth="1"/>
    <col min="7148" max="7148" width="10.7109375" style="9" customWidth="1"/>
    <col min="7149" max="7389" width="11.42578125" style="9"/>
    <col min="7390" max="7390" width="11.42578125" style="9" customWidth="1"/>
    <col min="7391" max="7391" width="22.28515625" style="9" customWidth="1"/>
    <col min="7392" max="7392" width="6.140625" style="9" bestFit="1" customWidth="1"/>
    <col min="7393" max="7393" width="7.5703125" style="9" customWidth="1"/>
    <col min="7394" max="7394" width="6.140625" style="9" customWidth="1"/>
    <col min="7395" max="7395" width="4.85546875" style="9" customWidth="1"/>
    <col min="7396" max="7397" width="5.5703125" style="9" customWidth="1"/>
    <col min="7398" max="7398" width="5.140625" style="9" customWidth="1"/>
    <col min="7399" max="7399" width="7" style="9" customWidth="1"/>
    <col min="7400" max="7400" width="10.42578125" style="9" customWidth="1"/>
    <col min="7401" max="7401" width="7.7109375" style="9" customWidth="1"/>
    <col min="7402" max="7402" width="10.140625" style="9" customWidth="1"/>
    <col min="7403" max="7403" width="9.42578125" style="9" customWidth="1"/>
    <col min="7404" max="7404" width="10.7109375" style="9" customWidth="1"/>
    <col min="7405" max="7645" width="11.42578125" style="9"/>
    <col min="7646" max="7646" width="11.42578125" style="9" customWidth="1"/>
    <col min="7647" max="7647" width="22.28515625" style="9" customWidth="1"/>
    <col min="7648" max="7648" width="6.140625" style="9" bestFit="1" customWidth="1"/>
    <col min="7649" max="7649" width="7.5703125" style="9" customWidth="1"/>
    <col min="7650" max="7650" width="6.140625" style="9" customWidth="1"/>
    <col min="7651" max="7651" width="4.85546875" style="9" customWidth="1"/>
    <col min="7652" max="7653" width="5.5703125" style="9" customWidth="1"/>
    <col min="7654" max="7654" width="5.140625" style="9" customWidth="1"/>
    <col min="7655" max="7655" width="7" style="9" customWidth="1"/>
    <col min="7656" max="7656" width="10.42578125" style="9" customWidth="1"/>
    <col min="7657" max="7657" width="7.7109375" style="9" customWidth="1"/>
    <col min="7658" max="7658" width="10.140625" style="9" customWidth="1"/>
    <col min="7659" max="7659" width="9.42578125" style="9" customWidth="1"/>
    <col min="7660" max="7660" width="10.7109375" style="9" customWidth="1"/>
    <col min="7661" max="7901" width="11.42578125" style="9"/>
    <col min="7902" max="7902" width="11.42578125" style="9" customWidth="1"/>
    <col min="7903" max="7903" width="22.28515625" style="9" customWidth="1"/>
    <col min="7904" max="7904" width="6.140625" style="9" bestFit="1" customWidth="1"/>
    <col min="7905" max="7905" width="7.5703125" style="9" customWidth="1"/>
    <col min="7906" max="7906" width="6.140625" style="9" customWidth="1"/>
    <col min="7907" max="7907" width="4.85546875" style="9" customWidth="1"/>
    <col min="7908" max="7909" width="5.5703125" style="9" customWidth="1"/>
    <col min="7910" max="7910" width="5.140625" style="9" customWidth="1"/>
    <col min="7911" max="7911" width="7" style="9" customWidth="1"/>
    <col min="7912" max="7912" width="10.42578125" style="9" customWidth="1"/>
    <col min="7913" max="7913" width="7.7109375" style="9" customWidth="1"/>
    <col min="7914" max="7914" width="10.140625" style="9" customWidth="1"/>
    <col min="7915" max="7915" width="9.42578125" style="9" customWidth="1"/>
    <col min="7916" max="7916" width="10.7109375" style="9" customWidth="1"/>
    <col min="7917" max="8157" width="11.42578125" style="9"/>
    <col min="8158" max="8158" width="11.42578125" style="9" customWidth="1"/>
    <col min="8159" max="8159" width="22.28515625" style="9" customWidth="1"/>
    <col min="8160" max="8160" width="6.140625" style="9" bestFit="1" customWidth="1"/>
    <col min="8161" max="8161" width="7.5703125" style="9" customWidth="1"/>
    <col min="8162" max="8162" width="6.140625" style="9" customWidth="1"/>
    <col min="8163" max="8163" width="4.85546875" style="9" customWidth="1"/>
    <col min="8164" max="8165" width="5.5703125" style="9" customWidth="1"/>
    <col min="8166" max="8166" width="5.140625" style="9" customWidth="1"/>
    <col min="8167" max="8167" width="7" style="9" customWidth="1"/>
    <col min="8168" max="8168" width="10.42578125" style="9" customWidth="1"/>
    <col min="8169" max="8169" width="7.7109375" style="9" customWidth="1"/>
    <col min="8170" max="8170" width="10.140625" style="9" customWidth="1"/>
    <col min="8171" max="8171" width="9.42578125" style="9" customWidth="1"/>
    <col min="8172" max="8172" width="10.7109375" style="9" customWidth="1"/>
    <col min="8173" max="8413" width="11.42578125" style="9"/>
    <col min="8414" max="8414" width="11.42578125" style="9" customWidth="1"/>
    <col min="8415" max="8415" width="22.28515625" style="9" customWidth="1"/>
    <col min="8416" max="8416" width="6.140625" style="9" bestFit="1" customWidth="1"/>
    <col min="8417" max="8417" width="7.5703125" style="9" customWidth="1"/>
    <col min="8418" max="8418" width="6.140625" style="9" customWidth="1"/>
    <col min="8419" max="8419" width="4.85546875" style="9" customWidth="1"/>
    <col min="8420" max="8421" width="5.5703125" style="9" customWidth="1"/>
    <col min="8422" max="8422" width="5.140625" style="9" customWidth="1"/>
    <col min="8423" max="8423" width="7" style="9" customWidth="1"/>
    <col min="8424" max="8424" width="10.42578125" style="9" customWidth="1"/>
    <col min="8425" max="8425" width="7.7109375" style="9" customWidth="1"/>
    <col min="8426" max="8426" width="10.140625" style="9" customWidth="1"/>
    <col min="8427" max="8427" width="9.42578125" style="9" customWidth="1"/>
    <col min="8428" max="8428" width="10.7109375" style="9" customWidth="1"/>
    <col min="8429" max="8669" width="11.42578125" style="9"/>
    <col min="8670" max="8670" width="11.42578125" style="9" customWidth="1"/>
    <col min="8671" max="8671" width="22.28515625" style="9" customWidth="1"/>
    <col min="8672" max="8672" width="6.140625" style="9" bestFit="1" customWidth="1"/>
    <col min="8673" max="8673" width="7.5703125" style="9" customWidth="1"/>
    <col min="8674" max="8674" width="6.140625" style="9" customWidth="1"/>
    <col min="8675" max="8675" width="4.85546875" style="9" customWidth="1"/>
    <col min="8676" max="8677" width="5.5703125" style="9" customWidth="1"/>
    <col min="8678" max="8678" width="5.140625" style="9" customWidth="1"/>
    <col min="8679" max="8679" width="7" style="9" customWidth="1"/>
    <col min="8680" max="8680" width="10.42578125" style="9" customWidth="1"/>
    <col min="8681" max="8681" width="7.7109375" style="9" customWidth="1"/>
    <col min="8682" max="8682" width="10.140625" style="9" customWidth="1"/>
    <col min="8683" max="8683" width="9.42578125" style="9" customWidth="1"/>
    <col min="8684" max="8684" width="10.7109375" style="9" customWidth="1"/>
    <col min="8685" max="8925" width="11.42578125" style="9"/>
    <col min="8926" max="8926" width="11.42578125" style="9" customWidth="1"/>
    <col min="8927" max="8927" width="22.28515625" style="9" customWidth="1"/>
    <col min="8928" max="8928" width="6.140625" style="9" bestFit="1" customWidth="1"/>
    <col min="8929" max="8929" width="7.5703125" style="9" customWidth="1"/>
    <col min="8930" max="8930" width="6.140625" style="9" customWidth="1"/>
    <col min="8931" max="8931" width="4.85546875" style="9" customWidth="1"/>
    <col min="8932" max="8933" width="5.5703125" style="9" customWidth="1"/>
    <col min="8934" max="8934" width="5.140625" style="9" customWidth="1"/>
    <col min="8935" max="8935" width="7" style="9" customWidth="1"/>
    <col min="8936" max="8936" width="10.42578125" style="9" customWidth="1"/>
    <col min="8937" max="8937" width="7.7109375" style="9" customWidth="1"/>
    <col min="8938" max="8938" width="10.140625" style="9" customWidth="1"/>
    <col min="8939" max="8939" width="9.42578125" style="9" customWidth="1"/>
    <col min="8940" max="8940" width="10.7109375" style="9" customWidth="1"/>
    <col min="8941" max="9181" width="11.42578125" style="9"/>
    <col min="9182" max="9182" width="11.42578125" style="9" customWidth="1"/>
    <col min="9183" max="9183" width="22.28515625" style="9" customWidth="1"/>
    <col min="9184" max="9184" width="6.140625" style="9" bestFit="1" customWidth="1"/>
    <col min="9185" max="9185" width="7.5703125" style="9" customWidth="1"/>
    <col min="9186" max="9186" width="6.140625" style="9" customWidth="1"/>
    <col min="9187" max="9187" width="4.85546875" style="9" customWidth="1"/>
    <col min="9188" max="9189" width="5.5703125" style="9" customWidth="1"/>
    <col min="9190" max="9190" width="5.140625" style="9" customWidth="1"/>
    <col min="9191" max="9191" width="7" style="9" customWidth="1"/>
    <col min="9192" max="9192" width="10.42578125" style="9" customWidth="1"/>
    <col min="9193" max="9193" width="7.7109375" style="9" customWidth="1"/>
    <col min="9194" max="9194" width="10.140625" style="9" customWidth="1"/>
    <col min="9195" max="9195" width="9.42578125" style="9" customWidth="1"/>
    <col min="9196" max="9196" width="10.7109375" style="9" customWidth="1"/>
    <col min="9197" max="9437" width="11.42578125" style="9"/>
    <col min="9438" max="9438" width="11.42578125" style="9" customWidth="1"/>
    <col min="9439" max="9439" width="22.28515625" style="9" customWidth="1"/>
    <col min="9440" max="9440" width="6.140625" style="9" bestFit="1" customWidth="1"/>
    <col min="9441" max="9441" width="7.5703125" style="9" customWidth="1"/>
    <col min="9442" max="9442" width="6.140625" style="9" customWidth="1"/>
    <col min="9443" max="9443" width="4.85546875" style="9" customWidth="1"/>
    <col min="9444" max="9445" width="5.5703125" style="9" customWidth="1"/>
    <col min="9446" max="9446" width="5.140625" style="9" customWidth="1"/>
    <col min="9447" max="9447" width="7" style="9" customWidth="1"/>
    <col min="9448" max="9448" width="10.42578125" style="9" customWidth="1"/>
    <col min="9449" max="9449" width="7.7109375" style="9" customWidth="1"/>
    <col min="9450" max="9450" width="10.140625" style="9" customWidth="1"/>
    <col min="9451" max="9451" width="9.42578125" style="9" customWidth="1"/>
    <col min="9452" max="9452" width="10.7109375" style="9" customWidth="1"/>
    <col min="9453" max="9693" width="11.42578125" style="9"/>
    <col min="9694" max="9694" width="11.42578125" style="9" customWidth="1"/>
    <col min="9695" max="9695" width="22.28515625" style="9" customWidth="1"/>
    <col min="9696" max="9696" width="6.140625" style="9" bestFit="1" customWidth="1"/>
    <col min="9697" max="9697" width="7.5703125" style="9" customWidth="1"/>
    <col min="9698" max="9698" width="6.140625" style="9" customWidth="1"/>
    <col min="9699" max="9699" width="4.85546875" style="9" customWidth="1"/>
    <col min="9700" max="9701" width="5.5703125" style="9" customWidth="1"/>
    <col min="9702" max="9702" width="5.140625" style="9" customWidth="1"/>
    <col min="9703" max="9703" width="7" style="9" customWidth="1"/>
    <col min="9704" max="9704" width="10.42578125" style="9" customWidth="1"/>
    <col min="9705" max="9705" width="7.7109375" style="9" customWidth="1"/>
    <col min="9706" max="9706" width="10.140625" style="9" customWidth="1"/>
    <col min="9707" max="9707" width="9.42578125" style="9" customWidth="1"/>
    <col min="9708" max="9708" width="10.7109375" style="9" customWidth="1"/>
    <col min="9709" max="9949" width="11.42578125" style="9"/>
    <col min="9950" max="9950" width="11.42578125" style="9" customWidth="1"/>
    <col min="9951" max="9951" width="22.28515625" style="9" customWidth="1"/>
    <col min="9952" max="9952" width="6.140625" style="9" bestFit="1" customWidth="1"/>
    <col min="9953" max="9953" width="7.5703125" style="9" customWidth="1"/>
    <col min="9954" max="9954" width="6.140625" style="9" customWidth="1"/>
    <col min="9955" max="9955" width="4.85546875" style="9" customWidth="1"/>
    <col min="9956" max="9957" width="5.5703125" style="9" customWidth="1"/>
    <col min="9958" max="9958" width="5.140625" style="9" customWidth="1"/>
    <col min="9959" max="9959" width="7" style="9" customWidth="1"/>
    <col min="9960" max="9960" width="10.42578125" style="9" customWidth="1"/>
    <col min="9961" max="9961" width="7.7109375" style="9" customWidth="1"/>
    <col min="9962" max="9962" width="10.140625" style="9" customWidth="1"/>
    <col min="9963" max="9963" width="9.42578125" style="9" customWidth="1"/>
    <col min="9964" max="9964" width="10.7109375" style="9" customWidth="1"/>
    <col min="9965" max="10205" width="11.42578125" style="9"/>
    <col min="10206" max="10206" width="11.42578125" style="9" customWidth="1"/>
    <col min="10207" max="10207" width="22.28515625" style="9" customWidth="1"/>
    <col min="10208" max="10208" width="6.140625" style="9" bestFit="1" customWidth="1"/>
    <col min="10209" max="10209" width="7.5703125" style="9" customWidth="1"/>
    <col min="10210" max="10210" width="6.140625" style="9" customWidth="1"/>
    <col min="10211" max="10211" width="4.85546875" style="9" customWidth="1"/>
    <col min="10212" max="10213" width="5.5703125" style="9" customWidth="1"/>
    <col min="10214" max="10214" width="5.140625" style="9" customWidth="1"/>
    <col min="10215" max="10215" width="7" style="9" customWidth="1"/>
    <col min="10216" max="10216" width="10.42578125" style="9" customWidth="1"/>
    <col min="10217" max="10217" width="7.7109375" style="9" customWidth="1"/>
    <col min="10218" max="10218" width="10.140625" style="9" customWidth="1"/>
    <col min="10219" max="10219" width="9.42578125" style="9" customWidth="1"/>
    <col min="10220" max="10220" width="10.7109375" style="9" customWidth="1"/>
    <col min="10221" max="10461" width="11.42578125" style="9"/>
    <col min="10462" max="10462" width="11.42578125" style="9" customWidth="1"/>
    <col min="10463" max="10463" width="22.28515625" style="9" customWidth="1"/>
    <col min="10464" max="10464" width="6.140625" style="9" bestFit="1" customWidth="1"/>
    <col min="10465" max="10465" width="7.5703125" style="9" customWidth="1"/>
    <col min="10466" max="10466" width="6.140625" style="9" customWidth="1"/>
    <col min="10467" max="10467" width="4.85546875" style="9" customWidth="1"/>
    <col min="10468" max="10469" width="5.5703125" style="9" customWidth="1"/>
    <col min="10470" max="10470" width="5.140625" style="9" customWidth="1"/>
    <col min="10471" max="10471" width="7" style="9" customWidth="1"/>
    <col min="10472" max="10472" width="10.42578125" style="9" customWidth="1"/>
    <col min="10473" max="10473" width="7.7109375" style="9" customWidth="1"/>
    <col min="10474" max="10474" width="10.140625" style="9" customWidth="1"/>
    <col min="10475" max="10475" width="9.42578125" style="9" customWidth="1"/>
    <col min="10476" max="10476" width="10.7109375" style="9" customWidth="1"/>
    <col min="10477" max="10717" width="11.42578125" style="9"/>
    <col min="10718" max="10718" width="11.42578125" style="9" customWidth="1"/>
    <col min="10719" max="10719" width="22.28515625" style="9" customWidth="1"/>
    <col min="10720" max="10720" width="6.140625" style="9" bestFit="1" customWidth="1"/>
    <col min="10721" max="10721" width="7.5703125" style="9" customWidth="1"/>
    <col min="10722" max="10722" width="6.140625" style="9" customWidth="1"/>
    <col min="10723" max="10723" width="4.85546875" style="9" customWidth="1"/>
    <col min="10724" max="10725" width="5.5703125" style="9" customWidth="1"/>
    <col min="10726" max="10726" width="5.140625" style="9" customWidth="1"/>
    <col min="10727" max="10727" width="7" style="9" customWidth="1"/>
    <col min="10728" max="10728" width="10.42578125" style="9" customWidth="1"/>
    <col min="10729" max="10729" width="7.7109375" style="9" customWidth="1"/>
    <col min="10730" max="10730" width="10.140625" style="9" customWidth="1"/>
    <col min="10731" max="10731" width="9.42578125" style="9" customWidth="1"/>
    <col min="10732" max="10732" width="10.7109375" style="9" customWidth="1"/>
    <col min="10733" max="10973" width="11.42578125" style="9"/>
    <col min="10974" max="10974" width="11.42578125" style="9" customWidth="1"/>
    <col min="10975" max="10975" width="22.28515625" style="9" customWidth="1"/>
    <col min="10976" max="10976" width="6.140625" style="9" bestFit="1" customWidth="1"/>
    <col min="10977" max="10977" width="7.5703125" style="9" customWidth="1"/>
    <col min="10978" max="10978" width="6.140625" style="9" customWidth="1"/>
    <col min="10979" max="10979" width="4.85546875" style="9" customWidth="1"/>
    <col min="10980" max="10981" width="5.5703125" style="9" customWidth="1"/>
    <col min="10982" max="10982" width="5.140625" style="9" customWidth="1"/>
    <col min="10983" max="10983" width="7" style="9" customWidth="1"/>
    <col min="10984" max="10984" width="10.42578125" style="9" customWidth="1"/>
    <col min="10985" max="10985" width="7.7109375" style="9" customWidth="1"/>
    <col min="10986" max="10986" width="10.140625" style="9" customWidth="1"/>
    <col min="10987" max="10987" width="9.42578125" style="9" customWidth="1"/>
    <col min="10988" max="10988" width="10.7109375" style="9" customWidth="1"/>
    <col min="10989" max="11229" width="11.42578125" style="9"/>
    <col min="11230" max="11230" width="11.42578125" style="9" customWidth="1"/>
    <col min="11231" max="11231" width="22.28515625" style="9" customWidth="1"/>
    <col min="11232" max="11232" width="6.140625" style="9" bestFit="1" customWidth="1"/>
    <col min="11233" max="11233" width="7.5703125" style="9" customWidth="1"/>
    <col min="11234" max="11234" width="6.140625" style="9" customWidth="1"/>
    <col min="11235" max="11235" width="4.85546875" style="9" customWidth="1"/>
    <col min="11236" max="11237" width="5.5703125" style="9" customWidth="1"/>
    <col min="11238" max="11238" width="5.140625" style="9" customWidth="1"/>
    <col min="11239" max="11239" width="7" style="9" customWidth="1"/>
    <col min="11240" max="11240" width="10.42578125" style="9" customWidth="1"/>
    <col min="11241" max="11241" width="7.7109375" style="9" customWidth="1"/>
    <col min="11242" max="11242" width="10.140625" style="9" customWidth="1"/>
    <col min="11243" max="11243" width="9.42578125" style="9" customWidth="1"/>
    <col min="11244" max="11244" width="10.7109375" style="9" customWidth="1"/>
    <col min="11245" max="11485" width="11.42578125" style="9"/>
    <col min="11486" max="11486" width="11.42578125" style="9" customWidth="1"/>
    <col min="11487" max="11487" width="22.28515625" style="9" customWidth="1"/>
    <col min="11488" max="11488" width="6.140625" style="9" bestFit="1" customWidth="1"/>
    <col min="11489" max="11489" width="7.5703125" style="9" customWidth="1"/>
    <col min="11490" max="11490" width="6.140625" style="9" customWidth="1"/>
    <col min="11491" max="11491" width="4.85546875" style="9" customWidth="1"/>
    <col min="11492" max="11493" width="5.5703125" style="9" customWidth="1"/>
    <col min="11494" max="11494" width="5.140625" style="9" customWidth="1"/>
    <col min="11495" max="11495" width="7" style="9" customWidth="1"/>
    <col min="11496" max="11496" width="10.42578125" style="9" customWidth="1"/>
    <col min="11497" max="11497" width="7.7109375" style="9" customWidth="1"/>
    <col min="11498" max="11498" width="10.140625" style="9" customWidth="1"/>
    <col min="11499" max="11499" width="9.42578125" style="9" customWidth="1"/>
    <col min="11500" max="11500" width="10.7109375" style="9" customWidth="1"/>
    <col min="11501" max="11741" width="11.42578125" style="9"/>
    <col min="11742" max="11742" width="11.42578125" style="9" customWidth="1"/>
    <col min="11743" max="11743" width="22.28515625" style="9" customWidth="1"/>
    <col min="11744" max="11744" width="6.140625" style="9" bestFit="1" customWidth="1"/>
    <col min="11745" max="11745" width="7.5703125" style="9" customWidth="1"/>
    <col min="11746" max="11746" width="6.140625" style="9" customWidth="1"/>
    <col min="11747" max="11747" width="4.85546875" style="9" customWidth="1"/>
    <col min="11748" max="11749" width="5.5703125" style="9" customWidth="1"/>
    <col min="11750" max="11750" width="5.140625" style="9" customWidth="1"/>
    <col min="11751" max="11751" width="7" style="9" customWidth="1"/>
    <col min="11752" max="11752" width="10.42578125" style="9" customWidth="1"/>
    <col min="11753" max="11753" width="7.7109375" style="9" customWidth="1"/>
    <col min="11754" max="11754" width="10.140625" style="9" customWidth="1"/>
    <col min="11755" max="11755" width="9.42578125" style="9" customWidth="1"/>
    <col min="11756" max="11756" width="10.7109375" style="9" customWidth="1"/>
    <col min="11757" max="11997" width="11.42578125" style="9"/>
    <col min="11998" max="11998" width="11.42578125" style="9" customWidth="1"/>
    <col min="11999" max="11999" width="22.28515625" style="9" customWidth="1"/>
    <col min="12000" max="12000" width="6.140625" style="9" bestFit="1" customWidth="1"/>
    <col min="12001" max="12001" width="7.5703125" style="9" customWidth="1"/>
    <col min="12002" max="12002" width="6.140625" style="9" customWidth="1"/>
    <col min="12003" max="12003" width="4.85546875" style="9" customWidth="1"/>
    <col min="12004" max="12005" width="5.5703125" style="9" customWidth="1"/>
    <col min="12006" max="12006" width="5.140625" style="9" customWidth="1"/>
    <col min="12007" max="12007" width="7" style="9" customWidth="1"/>
    <col min="12008" max="12008" width="10.42578125" style="9" customWidth="1"/>
    <col min="12009" max="12009" width="7.7109375" style="9" customWidth="1"/>
    <col min="12010" max="12010" width="10.140625" style="9" customWidth="1"/>
    <col min="12011" max="12011" width="9.42578125" style="9" customWidth="1"/>
    <col min="12012" max="12012" width="10.7109375" style="9" customWidth="1"/>
    <col min="12013" max="12253" width="11.42578125" style="9"/>
    <col min="12254" max="12254" width="11.42578125" style="9" customWidth="1"/>
    <col min="12255" max="12255" width="22.28515625" style="9" customWidth="1"/>
    <col min="12256" max="12256" width="6.140625" style="9" bestFit="1" customWidth="1"/>
    <col min="12257" max="12257" width="7.5703125" style="9" customWidth="1"/>
    <col min="12258" max="12258" width="6.140625" style="9" customWidth="1"/>
    <col min="12259" max="12259" width="4.85546875" style="9" customWidth="1"/>
    <col min="12260" max="12261" width="5.5703125" style="9" customWidth="1"/>
    <col min="12262" max="12262" width="5.140625" style="9" customWidth="1"/>
    <col min="12263" max="12263" width="7" style="9" customWidth="1"/>
    <col min="12264" max="12264" width="10.42578125" style="9" customWidth="1"/>
    <col min="12265" max="12265" width="7.7109375" style="9" customWidth="1"/>
    <col min="12266" max="12266" width="10.140625" style="9" customWidth="1"/>
    <col min="12267" max="12267" width="9.42578125" style="9" customWidth="1"/>
    <col min="12268" max="12268" width="10.7109375" style="9" customWidth="1"/>
    <col min="12269" max="12509" width="11.42578125" style="9"/>
    <col min="12510" max="12510" width="11.42578125" style="9" customWidth="1"/>
    <col min="12511" max="12511" width="22.28515625" style="9" customWidth="1"/>
    <col min="12512" max="12512" width="6.140625" style="9" bestFit="1" customWidth="1"/>
    <col min="12513" max="12513" width="7.5703125" style="9" customWidth="1"/>
    <col min="12514" max="12514" width="6.140625" style="9" customWidth="1"/>
    <col min="12515" max="12515" width="4.85546875" style="9" customWidth="1"/>
    <col min="12516" max="12517" width="5.5703125" style="9" customWidth="1"/>
    <col min="12518" max="12518" width="5.140625" style="9" customWidth="1"/>
    <col min="12519" max="12519" width="7" style="9" customWidth="1"/>
    <col min="12520" max="12520" width="10.42578125" style="9" customWidth="1"/>
    <col min="12521" max="12521" width="7.7109375" style="9" customWidth="1"/>
    <col min="12522" max="12522" width="10.140625" style="9" customWidth="1"/>
    <col min="12523" max="12523" width="9.42578125" style="9" customWidth="1"/>
    <col min="12524" max="12524" width="10.7109375" style="9" customWidth="1"/>
    <col min="12525" max="12765" width="11.42578125" style="9"/>
    <col min="12766" max="12766" width="11.42578125" style="9" customWidth="1"/>
    <col min="12767" max="12767" width="22.28515625" style="9" customWidth="1"/>
    <col min="12768" max="12768" width="6.140625" style="9" bestFit="1" customWidth="1"/>
    <col min="12769" max="12769" width="7.5703125" style="9" customWidth="1"/>
    <col min="12770" max="12770" width="6.140625" style="9" customWidth="1"/>
    <col min="12771" max="12771" width="4.85546875" style="9" customWidth="1"/>
    <col min="12772" max="12773" width="5.5703125" style="9" customWidth="1"/>
    <col min="12774" max="12774" width="5.140625" style="9" customWidth="1"/>
    <col min="12775" max="12775" width="7" style="9" customWidth="1"/>
    <col min="12776" max="12776" width="10.42578125" style="9" customWidth="1"/>
    <col min="12777" max="12777" width="7.7109375" style="9" customWidth="1"/>
    <col min="12778" max="12778" width="10.140625" style="9" customWidth="1"/>
    <col min="12779" max="12779" width="9.42578125" style="9" customWidth="1"/>
    <col min="12780" max="12780" width="10.7109375" style="9" customWidth="1"/>
    <col min="12781" max="13021" width="11.42578125" style="9"/>
    <col min="13022" max="13022" width="11.42578125" style="9" customWidth="1"/>
    <col min="13023" max="13023" width="22.28515625" style="9" customWidth="1"/>
    <col min="13024" max="13024" width="6.140625" style="9" bestFit="1" customWidth="1"/>
    <col min="13025" max="13025" width="7.5703125" style="9" customWidth="1"/>
    <col min="13026" max="13026" width="6.140625" style="9" customWidth="1"/>
    <col min="13027" max="13027" width="4.85546875" style="9" customWidth="1"/>
    <col min="13028" max="13029" width="5.5703125" style="9" customWidth="1"/>
    <col min="13030" max="13030" width="5.140625" style="9" customWidth="1"/>
    <col min="13031" max="13031" width="7" style="9" customWidth="1"/>
    <col min="13032" max="13032" width="10.42578125" style="9" customWidth="1"/>
    <col min="13033" max="13033" width="7.7109375" style="9" customWidth="1"/>
    <col min="13034" max="13034" width="10.140625" style="9" customWidth="1"/>
    <col min="13035" max="13035" width="9.42578125" style="9" customWidth="1"/>
    <col min="13036" max="13036" width="10.7109375" style="9" customWidth="1"/>
    <col min="13037" max="13277" width="11.42578125" style="9"/>
    <col min="13278" max="13278" width="11.42578125" style="9" customWidth="1"/>
    <col min="13279" max="13279" width="22.28515625" style="9" customWidth="1"/>
    <col min="13280" max="13280" width="6.140625" style="9" bestFit="1" customWidth="1"/>
    <col min="13281" max="13281" width="7.5703125" style="9" customWidth="1"/>
    <col min="13282" max="13282" width="6.140625" style="9" customWidth="1"/>
    <col min="13283" max="13283" width="4.85546875" style="9" customWidth="1"/>
    <col min="13284" max="13285" width="5.5703125" style="9" customWidth="1"/>
    <col min="13286" max="13286" width="5.140625" style="9" customWidth="1"/>
    <col min="13287" max="13287" width="7" style="9" customWidth="1"/>
    <col min="13288" max="13288" width="10.42578125" style="9" customWidth="1"/>
    <col min="13289" max="13289" width="7.7109375" style="9" customWidth="1"/>
    <col min="13290" max="13290" width="10.140625" style="9" customWidth="1"/>
    <col min="13291" max="13291" width="9.42578125" style="9" customWidth="1"/>
    <col min="13292" max="13292" width="10.7109375" style="9" customWidth="1"/>
    <col min="13293" max="13533" width="11.42578125" style="9"/>
    <col min="13534" max="13534" width="11.42578125" style="9" customWidth="1"/>
    <col min="13535" max="13535" width="22.28515625" style="9" customWidth="1"/>
    <col min="13536" max="13536" width="6.140625" style="9" bestFit="1" customWidth="1"/>
    <col min="13537" max="13537" width="7.5703125" style="9" customWidth="1"/>
    <col min="13538" max="13538" width="6.140625" style="9" customWidth="1"/>
    <col min="13539" max="13539" width="4.85546875" style="9" customWidth="1"/>
    <col min="13540" max="13541" width="5.5703125" style="9" customWidth="1"/>
    <col min="13542" max="13542" width="5.140625" style="9" customWidth="1"/>
    <col min="13543" max="13543" width="7" style="9" customWidth="1"/>
    <col min="13544" max="13544" width="10.42578125" style="9" customWidth="1"/>
    <col min="13545" max="13545" width="7.7109375" style="9" customWidth="1"/>
    <col min="13546" max="13546" width="10.140625" style="9" customWidth="1"/>
    <col min="13547" max="13547" width="9.42578125" style="9" customWidth="1"/>
    <col min="13548" max="13548" width="10.7109375" style="9" customWidth="1"/>
    <col min="13549" max="13789" width="11.42578125" style="9"/>
    <col min="13790" max="13790" width="11.42578125" style="9" customWidth="1"/>
    <col min="13791" max="13791" width="22.28515625" style="9" customWidth="1"/>
    <col min="13792" max="13792" width="6.140625" style="9" bestFit="1" customWidth="1"/>
    <col min="13793" max="13793" width="7.5703125" style="9" customWidth="1"/>
    <col min="13794" max="13794" width="6.140625" style="9" customWidth="1"/>
    <col min="13795" max="13795" width="4.85546875" style="9" customWidth="1"/>
    <col min="13796" max="13797" width="5.5703125" style="9" customWidth="1"/>
    <col min="13798" max="13798" width="5.140625" style="9" customWidth="1"/>
    <col min="13799" max="13799" width="7" style="9" customWidth="1"/>
    <col min="13800" max="13800" width="10.42578125" style="9" customWidth="1"/>
    <col min="13801" max="13801" width="7.7109375" style="9" customWidth="1"/>
    <col min="13802" max="13802" width="10.140625" style="9" customWidth="1"/>
    <col min="13803" max="13803" width="9.42578125" style="9" customWidth="1"/>
    <col min="13804" max="13804" width="10.7109375" style="9" customWidth="1"/>
    <col min="13805" max="14045" width="11.42578125" style="9"/>
    <col min="14046" max="14046" width="11.42578125" style="9" customWidth="1"/>
    <col min="14047" max="14047" width="22.28515625" style="9" customWidth="1"/>
    <col min="14048" max="14048" width="6.140625" style="9" bestFit="1" customWidth="1"/>
    <col min="14049" max="14049" width="7.5703125" style="9" customWidth="1"/>
    <col min="14050" max="14050" width="6.140625" style="9" customWidth="1"/>
    <col min="14051" max="14051" width="4.85546875" style="9" customWidth="1"/>
    <col min="14052" max="14053" width="5.5703125" style="9" customWidth="1"/>
    <col min="14054" max="14054" width="5.140625" style="9" customWidth="1"/>
    <col min="14055" max="14055" width="7" style="9" customWidth="1"/>
    <col min="14056" max="14056" width="10.42578125" style="9" customWidth="1"/>
    <col min="14057" max="14057" width="7.7109375" style="9" customWidth="1"/>
    <col min="14058" max="14058" width="10.140625" style="9" customWidth="1"/>
    <col min="14059" max="14059" width="9.42578125" style="9" customWidth="1"/>
    <col min="14060" max="14060" width="10.7109375" style="9" customWidth="1"/>
    <col min="14061" max="14301" width="11.42578125" style="9"/>
    <col min="14302" max="14302" width="11.42578125" style="9" customWidth="1"/>
    <col min="14303" max="14303" width="22.28515625" style="9" customWidth="1"/>
    <col min="14304" max="14304" width="6.140625" style="9" bestFit="1" customWidth="1"/>
    <col min="14305" max="14305" width="7.5703125" style="9" customWidth="1"/>
    <col min="14306" max="14306" width="6.140625" style="9" customWidth="1"/>
    <col min="14307" max="14307" width="4.85546875" style="9" customWidth="1"/>
    <col min="14308" max="14309" width="5.5703125" style="9" customWidth="1"/>
    <col min="14310" max="14310" width="5.140625" style="9" customWidth="1"/>
    <col min="14311" max="14311" width="7" style="9" customWidth="1"/>
    <col min="14312" max="14312" width="10.42578125" style="9" customWidth="1"/>
    <col min="14313" max="14313" width="7.7109375" style="9" customWidth="1"/>
    <col min="14314" max="14314" width="10.140625" style="9" customWidth="1"/>
    <col min="14315" max="14315" width="9.42578125" style="9" customWidth="1"/>
    <col min="14316" max="14316" width="10.7109375" style="9" customWidth="1"/>
    <col min="14317" max="14557" width="11.42578125" style="9"/>
    <col min="14558" max="14558" width="11.42578125" style="9" customWidth="1"/>
    <col min="14559" max="14559" width="22.28515625" style="9" customWidth="1"/>
    <col min="14560" max="14560" width="6.140625" style="9" bestFit="1" customWidth="1"/>
    <col min="14561" max="14561" width="7.5703125" style="9" customWidth="1"/>
    <col min="14562" max="14562" width="6.140625" style="9" customWidth="1"/>
    <col min="14563" max="14563" width="4.85546875" style="9" customWidth="1"/>
    <col min="14564" max="14565" width="5.5703125" style="9" customWidth="1"/>
    <col min="14566" max="14566" width="5.140625" style="9" customWidth="1"/>
    <col min="14567" max="14567" width="7" style="9" customWidth="1"/>
    <col min="14568" max="14568" width="10.42578125" style="9" customWidth="1"/>
    <col min="14569" max="14569" width="7.7109375" style="9" customWidth="1"/>
    <col min="14570" max="14570" width="10.140625" style="9" customWidth="1"/>
    <col min="14571" max="14571" width="9.42578125" style="9" customWidth="1"/>
    <col min="14572" max="14572" width="10.7109375" style="9" customWidth="1"/>
    <col min="14573" max="14813" width="11.42578125" style="9"/>
    <col min="14814" max="14814" width="11.42578125" style="9" customWidth="1"/>
    <col min="14815" max="14815" width="22.28515625" style="9" customWidth="1"/>
    <col min="14816" max="14816" width="6.140625" style="9" bestFit="1" customWidth="1"/>
    <col min="14817" max="14817" width="7.5703125" style="9" customWidth="1"/>
    <col min="14818" max="14818" width="6.140625" style="9" customWidth="1"/>
    <col min="14819" max="14819" width="4.85546875" style="9" customWidth="1"/>
    <col min="14820" max="14821" width="5.5703125" style="9" customWidth="1"/>
    <col min="14822" max="14822" width="5.140625" style="9" customWidth="1"/>
    <col min="14823" max="14823" width="7" style="9" customWidth="1"/>
    <col min="14824" max="14824" width="10.42578125" style="9" customWidth="1"/>
    <col min="14825" max="14825" width="7.7109375" style="9" customWidth="1"/>
    <col min="14826" max="14826" width="10.140625" style="9" customWidth="1"/>
    <col min="14827" max="14827" width="9.42578125" style="9" customWidth="1"/>
    <col min="14828" max="14828" width="10.7109375" style="9" customWidth="1"/>
    <col min="14829" max="15069" width="11.42578125" style="9"/>
    <col min="15070" max="15070" width="11.42578125" style="9" customWidth="1"/>
    <col min="15071" max="15071" width="22.28515625" style="9" customWidth="1"/>
    <col min="15072" max="15072" width="6.140625" style="9" bestFit="1" customWidth="1"/>
    <col min="15073" max="15073" width="7.5703125" style="9" customWidth="1"/>
    <col min="15074" max="15074" width="6.140625" style="9" customWidth="1"/>
    <col min="15075" max="15075" width="4.85546875" style="9" customWidth="1"/>
    <col min="15076" max="15077" width="5.5703125" style="9" customWidth="1"/>
    <col min="15078" max="15078" width="5.140625" style="9" customWidth="1"/>
    <col min="15079" max="15079" width="7" style="9" customWidth="1"/>
    <col min="15080" max="15080" width="10.42578125" style="9" customWidth="1"/>
    <col min="15081" max="15081" width="7.7109375" style="9" customWidth="1"/>
    <col min="15082" max="15082" width="10.140625" style="9" customWidth="1"/>
    <col min="15083" max="15083" width="9.42578125" style="9" customWidth="1"/>
    <col min="15084" max="15084" width="10.7109375" style="9" customWidth="1"/>
    <col min="15085" max="15325" width="11.42578125" style="9"/>
    <col min="15326" max="15326" width="11.42578125" style="9" customWidth="1"/>
    <col min="15327" max="15327" width="22.28515625" style="9" customWidth="1"/>
    <col min="15328" max="15328" width="6.140625" style="9" bestFit="1" customWidth="1"/>
    <col min="15329" max="15329" width="7.5703125" style="9" customWidth="1"/>
    <col min="15330" max="15330" width="6.140625" style="9" customWidth="1"/>
    <col min="15331" max="15331" width="4.85546875" style="9" customWidth="1"/>
    <col min="15332" max="15333" width="5.5703125" style="9" customWidth="1"/>
    <col min="15334" max="15334" width="5.140625" style="9" customWidth="1"/>
    <col min="15335" max="15335" width="7" style="9" customWidth="1"/>
    <col min="15336" max="15336" width="10.42578125" style="9" customWidth="1"/>
    <col min="15337" max="15337" width="7.7109375" style="9" customWidth="1"/>
    <col min="15338" max="15338" width="10.140625" style="9" customWidth="1"/>
    <col min="15339" max="15339" width="9.42578125" style="9" customWidth="1"/>
    <col min="15340" max="15340" width="10.7109375" style="9" customWidth="1"/>
    <col min="15341" max="15581" width="11.42578125" style="9"/>
    <col min="15582" max="15582" width="11.42578125" style="9" customWidth="1"/>
    <col min="15583" max="15583" width="22.28515625" style="9" customWidth="1"/>
    <col min="15584" max="15584" width="6.140625" style="9" bestFit="1" customWidth="1"/>
    <col min="15585" max="15585" width="7.5703125" style="9" customWidth="1"/>
    <col min="15586" max="15586" width="6.140625" style="9" customWidth="1"/>
    <col min="15587" max="15587" width="4.85546875" style="9" customWidth="1"/>
    <col min="15588" max="15589" width="5.5703125" style="9" customWidth="1"/>
    <col min="15590" max="15590" width="5.140625" style="9" customWidth="1"/>
    <col min="15591" max="15591" width="7" style="9" customWidth="1"/>
    <col min="15592" max="15592" width="10.42578125" style="9" customWidth="1"/>
    <col min="15593" max="15593" width="7.7109375" style="9" customWidth="1"/>
    <col min="15594" max="15594" width="10.140625" style="9" customWidth="1"/>
    <col min="15595" max="15595" width="9.42578125" style="9" customWidth="1"/>
    <col min="15596" max="15596" width="10.7109375" style="9" customWidth="1"/>
    <col min="15597" max="15837" width="11.42578125" style="9"/>
    <col min="15838" max="15838" width="11.42578125" style="9" customWidth="1"/>
    <col min="15839" max="15839" width="22.28515625" style="9" customWidth="1"/>
    <col min="15840" max="15840" width="6.140625" style="9" bestFit="1" customWidth="1"/>
    <col min="15841" max="15841" width="7.5703125" style="9" customWidth="1"/>
    <col min="15842" max="15842" width="6.140625" style="9" customWidth="1"/>
    <col min="15843" max="15843" width="4.85546875" style="9" customWidth="1"/>
    <col min="15844" max="15845" width="5.5703125" style="9" customWidth="1"/>
    <col min="15846" max="15846" width="5.140625" style="9" customWidth="1"/>
    <col min="15847" max="15847" width="7" style="9" customWidth="1"/>
    <col min="15848" max="15848" width="10.42578125" style="9" customWidth="1"/>
    <col min="15849" max="15849" width="7.7109375" style="9" customWidth="1"/>
    <col min="15850" max="15850" width="10.140625" style="9" customWidth="1"/>
    <col min="15851" max="15851" width="9.42578125" style="9" customWidth="1"/>
    <col min="15852" max="15852" width="10.7109375" style="9" customWidth="1"/>
    <col min="15853" max="16093" width="11.42578125" style="9"/>
    <col min="16094" max="16094" width="11.42578125" style="9" customWidth="1"/>
    <col min="16095" max="16095" width="22.28515625" style="9" customWidth="1"/>
    <col min="16096" max="16096" width="6.140625" style="9" bestFit="1" customWidth="1"/>
    <col min="16097" max="16097" width="7.5703125" style="9" customWidth="1"/>
    <col min="16098" max="16098" width="6.140625" style="9" customWidth="1"/>
    <col min="16099" max="16099" width="4.85546875" style="9" customWidth="1"/>
    <col min="16100" max="16101" width="5.5703125" style="9" customWidth="1"/>
    <col min="16102" max="16102" width="5.140625" style="9" customWidth="1"/>
    <col min="16103" max="16103" width="7" style="9" customWidth="1"/>
    <col min="16104" max="16104" width="10.42578125" style="9" customWidth="1"/>
    <col min="16105" max="16105" width="7.7109375" style="9" customWidth="1"/>
    <col min="16106" max="16106" width="10.140625" style="9" customWidth="1"/>
    <col min="16107" max="16107" width="9.42578125" style="9" customWidth="1"/>
    <col min="16108" max="16108" width="10.7109375" style="9" customWidth="1"/>
    <col min="16109" max="16384" width="11.42578125" style="9"/>
  </cols>
  <sheetData>
    <row r="2" spans="2:15" ht="25.5" customHeight="1" x14ac:dyDescent="0.2">
      <c r="B2" s="329" t="s">
        <v>123</v>
      </c>
      <c r="C2" s="329"/>
      <c r="D2" s="329"/>
      <c r="E2" s="329"/>
      <c r="F2" s="329"/>
      <c r="G2" s="329"/>
      <c r="H2" s="329"/>
      <c r="I2" s="329"/>
      <c r="J2" s="329"/>
      <c r="K2" s="329"/>
      <c r="L2" s="329"/>
      <c r="M2" s="329"/>
      <c r="N2" s="329"/>
      <c r="O2" s="329"/>
    </row>
    <row r="3" spans="2:15" ht="13.5" thickBot="1" x14ac:dyDescent="0.25">
      <c r="B3" s="11"/>
      <c r="C3" s="11"/>
      <c r="D3" s="11"/>
      <c r="E3" s="11"/>
      <c r="F3" s="11"/>
      <c r="G3" s="11"/>
      <c r="H3" s="11"/>
      <c r="I3" s="11"/>
      <c r="J3" s="11"/>
      <c r="K3" s="11"/>
      <c r="L3" s="11"/>
      <c r="M3" s="11"/>
      <c r="N3" s="11"/>
      <c r="O3" s="11"/>
    </row>
    <row r="4" spans="2:15" ht="15.75" thickBot="1" x14ac:dyDescent="0.35">
      <c r="B4" s="159" t="s">
        <v>50</v>
      </c>
      <c r="C4" s="160" t="s">
        <v>51</v>
      </c>
      <c r="D4" s="160" t="s">
        <v>52</v>
      </c>
      <c r="E4" s="160" t="s">
        <v>53</v>
      </c>
      <c r="F4" s="160" t="s">
        <v>54</v>
      </c>
      <c r="G4" s="160" t="s">
        <v>55</v>
      </c>
      <c r="H4" s="160" t="s">
        <v>56</v>
      </c>
      <c r="I4" s="160" t="s">
        <v>57</v>
      </c>
      <c r="J4" s="160" t="s">
        <v>58</v>
      </c>
      <c r="K4" s="160" t="s">
        <v>59</v>
      </c>
      <c r="L4" s="160" t="s">
        <v>60</v>
      </c>
      <c r="M4" s="160" t="s">
        <v>61</v>
      </c>
      <c r="N4" s="160" t="s">
        <v>62</v>
      </c>
      <c r="O4" s="161" t="s">
        <v>63</v>
      </c>
    </row>
    <row r="5" spans="2:15" ht="15" x14ac:dyDescent="0.3">
      <c r="B5" s="92" t="s">
        <v>64</v>
      </c>
      <c r="C5" s="93">
        <v>314</v>
      </c>
      <c r="D5" s="93">
        <v>272</v>
      </c>
      <c r="E5" s="93">
        <v>311</v>
      </c>
      <c r="F5" s="93"/>
      <c r="G5" s="93"/>
      <c r="H5" s="93"/>
      <c r="I5" s="93"/>
      <c r="J5" s="93"/>
      <c r="K5" s="93"/>
      <c r="L5" s="93"/>
      <c r="M5" s="93"/>
      <c r="N5" s="93"/>
      <c r="O5" s="94">
        <f>SUM(C5:N5)</f>
        <v>897</v>
      </c>
    </row>
    <row r="6" spans="2:15" ht="15" x14ac:dyDescent="0.3">
      <c r="B6" s="92" t="s">
        <v>65</v>
      </c>
      <c r="C6" s="93">
        <v>35</v>
      </c>
      <c r="D6" s="93">
        <v>48</v>
      </c>
      <c r="E6" s="93">
        <v>44</v>
      </c>
      <c r="F6" s="93"/>
      <c r="G6" s="93"/>
      <c r="H6" s="93"/>
      <c r="I6" s="93"/>
      <c r="J6" s="93"/>
      <c r="K6" s="93"/>
      <c r="L6" s="93"/>
      <c r="M6" s="93"/>
      <c r="N6" s="93"/>
      <c r="O6" s="94">
        <f t="shared" ref="O6:O14" si="0">SUM(C6:N6)</f>
        <v>127</v>
      </c>
    </row>
    <row r="7" spans="2:15" ht="15" x14ac:dyDescent="0.3">
      <c r="B7" s="92" t="s">
        <v>103</v>
      </c>
      <c r="C7" s="93">
        <v>11</v>
      </c>
      <c r="D7" s="93">
        <v>33</v>
      </c>
      <c r="E7" s="93">
        <v>39</v>
      </c>
      <c r="F7" s="93"/>
      <c r="G7" s="93"/>
      <c r="H7" s="93"/>
      <c r="I7" s="93"/>
      <c r="J7" s="93"/>
      <c r="K7" s="93"/>
      <c r="L7" s="93"/>
      <c r="M7" s="93"/>
      <c r="N7" s="93"/>
      <c r="O7" s="94">
        <f t="shared" si="0"/>
        <v>83</v>
      </c>
    </row>
    <row r="8" spans="2:15" ht="15" x14ac:dyDescent="0.3">
      <c r="B8" s="92" t="s">
        <v>66</v>
      </c>
      <c r="C8" s="93">
        <v>7</v>
      </c>
      <c r="D8" s="93">
        <v>3</v>
      </c>
      <c r="E8" s="93">
        <v>0</v>
      </c>
      <c r="F8" s="93"/>
      <c r="G8" s="93"/>
      <c r="H8" s="93"/>
      <c r="I8" s="93"/>
      <c r="J8" s="93"/>
      <c r="K8" s="93"/>
      <c r="L8" s="93"/>
      <c r="M8" s="93"/>
      <c r="N8" s="93"/>
      <c r="O8" s="94">
        <f t="shared" si="0"/>
        <v>10</v>
      </c>
    </row>
    <row r="9" spans="2:15" ht="15" x14ac:dyDescent="0.3">
      <c r="B9" s="92" t="s">
        <v>67</v>
      </c>
      <c r="C9" s="93">
        <v>151</v>
      </c>
      <c r="D9" s="93">
        <v>135</v>
      </c>
      <c r="E9" s="93">
        <v>179</v>
      </c>
      <c r="F9" s="93"/>
      <c r="G9" s="93"/>
      <c r="H9" s="93"/>
      <c r="I9" s="93"/>
      <c r="J9" s="93"/>
      <c r="K9" s="93"/>
      <c r="L9" s="93"/>
      <c r="M9" s="93"/>
      <c r="N9" s="93"/>
      <c r="O9" s="94">
        <f t="shared" si="0"/>
        <v>465</v>
      </c>
    </row>
    <row r="10" spans="2:15" ht="15" x14ac:dyDescent="0.3">
      <c r="B10" s="92" t="s">
        <v>68</v>
      </c>
      <c r="C10" s="93">
        <v>4</v>
      </c>
      <c r="D10" s="93">
        <v>3</v>
      </c>
      <c r="E10" s="93">
        <v>5</v>
      </c>
      <c r="F10" s="93"/>
      <c r="G10" s="93"/>
      <c r="H10" s="93"/>
      <c r="I10" s="93"/>
      <c r="J10" s="93"/>
      <c r="K10" s="93"/>
      <c r="L10" s="93"/>
      <c r="M10" s="93"/>
      <c r="N10" s="93"/>
      <c r="O10" s="94">
        <f t="shared" si="0"/>
        <v>12</v>
      </c>
    </row>
    <row r="11" spans="2:15" ht="15" x14ac:dyDescent="0.3">
      <c r="B11" s="92" t="s">
        <v>69</v>
      </c>
      <c r="C11" s="93">
        <v>8</v>
      </c>
      <c r="D11" s="93">
        <v>6</v>
      </c>
      <c r="E11" s="93">
        <v>7</v>
      </c>
      <c r="F11" s="93"/>
      <c r="G11" s="93"/>
      <c r="H11" s="93"/>
      <c r="I11" s="93"/>
      <c r="J11" s="93"/>
      <c r="K11" s="93"/>
      <c r="L11" s="93"/>
      <c r="M11" s="93"/>
      <c r="N11" s="93"/>
      <c r="O11" s="94">
        <f t="shared" si="0"/>
        <v>21</v>
      </c>
    </row>
    <row r="12" spans="2:15" ht="15" x14ac:dyDescent="0.3">
      <c r="B12" s="92" t="s">
        <v>114</v>
      </c>
      <c r="C12" s="93">
        <v>1</v>
      </c>
      <c r="D12" s="93">
        <v>0</v>
      </c>
      <c r="E12" s="93">
        <v>0</v>
      </c>
      <c r="F12" s="93"/>
      <c r="G12" s="93"/>
      <c r="H12" s="93"/>
      <c r="I12" s="93"/>
      <c r="J12" s="93"/>
      <c r="K12" s="93"/>
      <c r="L12" s="93"/>
      <c r="M12" s="93"/>
      <c r="N12" s="93"/>
      <c r="O12" s="94">
        <f t="shared" si="0"/>
        <v>1</v>
      </c>
    </row>
    <row r="13" spans="2:15" ht="15" x14ac:dyDescent="0.3">
      <c r="B13" s="92" t="s">
        <v>70</v>
      </c>
      <c r="C13" s="93">
        <v>0</v>
      </c>
      <c r="D13" s="93">
        <v>0</v>
      </c>
      <c r="E13" s="93">
        <v>0</v>
      </c>
      <c r="F13" s="93"/>
      <c r="G13" s="93"/>
      <c r="H13" s="93"/>
      <c r="I13" s="93"/>
      <c r="J13" s="93"/>
      <c r="K13" s="93"/>
      <c r="L13" s="93"/>
      <c r="M13" s="93"/>
      <c r="N13" s="93"/>
      <c r="O13" s="94">
        <f t="shared" si="0"/>
        <v>0</v>
      </c>
    </row>
    <row r="14" spans="2:15" ht="15.75" thickBot="1" x14ac:dyDescent="0.35">
      <c r="B14" s="95" t="s">
        <v>63</v>
      </c>
      <c r="C14" s="96">
        <f t="shared" ref="C14:N14" si="1">SUM(C5:C13)</f>
        <v>531</v>
      </c>
      <c r="D14" s="96">
        <f t="shared" si="1"/>
        <v>500</v>
      </c>
      <c r="E14" s="96">
        <f t="shared" si="1"/>
        <v>585</v>
      </c>
      <c r="F14" s="96">
        <f t="shared" si="1"/>
        <v>0</v>
      </c>
      <c r="G14" s="96">
        <f t="shared" si="1"/>
        <v>0</v>
      </c>
      <c r="H14" s="96">
        <f t="shared" si="1"/>
        <v>0</v>
      </c>
      <c r="I14" s="96">
        <f t="shared" si="1"/>
        <v>0</v>
      </c>
      <c r="J14" s="96">
        <f t="shared" si="1"/>
        <v>0</v>
      </c>
      <c r="K14" s="96">
        <f t="shared" si="1"/>
        <v>0</v>
      </c>
      <c r="L14" s="96">
        <f t="shared" si="1"/>
        <v>0</v>
      </c>
      <c r="M14" s="96">
        <f t="shared" si="1"/>
        <v>0</v>
      </c>
      <c r="N14" s="96">
        <f t="shared" si="1"/>
        <v>0</v>
      </c>
      <c r="O14" s="94">
        <f t="shared" si="0"/>
        <v>1616</v>
      </c>
    </row>
    <row r="15" spans="2:15" x14ac:dyDescent="0.2">
      <c r="B15" s="11"/>
      <c r="C15" s="11"/>
      <c r="D15" s="11"/>
      <c r="E15" s="11"/>
      <c r="F15" s="11"/>
      <c r="G15" s="11"/>
      <c r="H15" s="11"/>
      <c r="I15" s="11"/>
      <c r="J15" s="11"/>
      <c r="K15" s="11"/>
      <c r="L15" s="11"/>
      <c r="M15" s="11"/>
      <c r="N15" s="11"/>
      <c r="O15" s="11"/>
    </row>
    <row r="16" spans="2:15" ht="24" customHeight="1" x14ac:dyDescent="0.2">
      <c r="B16" s="329" t="s">
        <v>124</v>
      </c>
      <c r="C16" s="329"/>
      <c r="D16" s="329"/>
      <c r="E16" s="329"/>
      <c r="F16" s="329"/>
      <c r="G16" s="329"/>
      <c r="H16" s="329"/>
      <c r="I16" s="329"/>
      <c r="J16" s="329"/>
      <c r="K16" s="329"/>
      <c r="L16" s="329"/>
      <c r="M16" s="329"/>
      <c r="N16" s="329"/>
      <c r="O16" s="329"/>
    </row>
    <row r="17" spans="2:16" ht="13.5" thickBot="1" x14ac:dyDescent="0.25">
      <c r="B17" s="11"/>
      <c r="C17" s="11"/>
      <c r="D17" s="11"/>
      <c r="E17" s="11"/>
      <c r="F17" s="11"/>
      <c r="G17" s="11"/>
      <c r="H17" s="11"/>
      <c r="I17" s="11"/>
      <c r="J17" s="11"/>
      <c r="K17" s="11"/>
      <c r="L17" s="11"/>
      <c r="M17" s="11"/>
      <c r="N17" s="11"/>
      <c r="O17" s="11"/>
    </row>
    <row r="18" spans="2:16" ht="14.25" customHeight="1" thickBot="1" x14ac:dyDescent="0.35">
      <c r="B18" s="159" t="s">
        <v>50</v>
      </c>
      <c r="C18" s="160" t="s">
        <v>51</v>
      </c>
      <c r="D18" s="160" t="s">
        <v>52</v>
      </c>
      <c r="E18" s="160" t="s">
        <v>53</v>
      </c>
      <c r="F18" s="160" t="s">
        <v>54</v>
      </c>
      <c r="G18" s="160" t="s">
        <v>55</v>
      </c>
      <c r="H18" s="160" t="s">
        <v>56</v>
      </c>
      <c r="I18" s="160" t="s">
        <v>57</v>
      </c>
      <c r="J18" s="160" t="s">
        <v>58</v>
      </c>
      <c r="K18" s="160" t="s">
        <v>59</v>
      </c>
      <c r="L18" s="160" t="s">
        <v>60</v>
      </c>
      <c r="M18" s="160" t="s">
        <v>61</v>
      </c>
      <c r="N18" s="160" t="s">
        <v>62</v>
      </c>
      <c r="O18" s="161" t="s">
        <v>63</v>
      </c>
      <c r="P18" s="10"/>
    </row>
    <row r="19" spans="2:16" ht="15" x14ac:dyDescent="0.3">
      <c r="B19" s="92" t="s">
        <v>64</v>
      </c>
      <c r="C19" s="97">
        <v>40</v>
      </c>
      <c r="D19" s="97">
        <v>42</v>
      </c>
      <c r="E19" s="98">
        <v>47</v>
      </c>
      <c r="F19" s="98"/>
      <c r="G19" s="98"/>
      <c r="H19" s="98"/>
      <c r="I19" s="98"/>
      <c r="J19" s="98"/>
      <c r="K19" s="98"/>
      <c r="L19" s="98"/>
      <c r="M19" s="98"/>
      <c r="N19" s="98"/>
      <c r="O19" s="94">
        <f>SUM(C19:N19)</f>
        <v>129</v>
      </c>
      <c r="P19" s="10"/>
    </row>
    <row r="20" spans="2:16" ht="15" x14ac:dyDescent="0.3">
      <c r="B20" s="92" t="s">
        <v>65</v>
      </c>
      <c r="C20" s="99">
        <v>3</v>
      </c>
      <c r="D20" s="97">
        <v>3</v>
      </c>
      <c r="E20" s="100">
        <v>10</v>
      </c>
      <c r="F20" s="100"/>
      <c r="G20" s="100"/>
      <c r="H20" s="100"/>
      <c r="I20" s="100"/>
      <c r="J20" s="100"/>
      <c r="K20" s="100"/>
      <c r="L20" s="100"/>
      <c r="M20" s="100"/>
      <c r="N20" s="100"/>
      <c r="O20" s="94">
        <f t="shared" ref="O20:O31" si="2">SUM(C20:N20)</f>
        <v>16</v>
      </c>
      <c r="P20" s="10"/>
    </row>
    <row r="21" spans="2:16" ht="15" x14ac:dyDescent="0.3">
      <c r="B21" s="92" t="s">
        <v>115</v>
      </c>
      <c r="C21" s="97">
        <v>0</v>
      </c>
      <c r="D21" s="97">
        <v>0</v>
      </c>
      <c r="E21" s="98">
        <v>2</v>
      </c>
      <c r="F21" s="98"/>
      <c r="G21" s="98"/>
      <c r="H21" s="98"/>
      <c r="I21" s="98"/>
      <c r="J21" s="98"/>
      <c r="K21" s="98"/>
      <c r="L21" s="98"/>
      <c r="M21" s="98"/>
      <c r="N21" s="98"/>
      <c r="O21" s="94">
        <f t="shared" si="2"/>
        <v>2</v>
      </c>
      <c r="P21" s="10"/>
    </row>
    <row r="22" spans="2:16" ht="15" x14ac:dyDescent="0.3">
      <c r="B22" s="92" t="s">
        <v>67</v>
      </c>
      <c r="C22" s="97">
        <v>84</v>
      </c>
      <c r="D22" s="97">
        <v>91</v>
      </c>
      <c r="E22" s="98">
        <v>164</v>
      </c>
      <c r="F22" s="98"/>
      <c r="G22" s="98"/>
      <c r="H22" s="98"/>
      <c r="I22" s="98"/>
      <c r="J22" s="98"/>
      <c r="K22" s="98"/>
      <c r="L22" s="98"/>
      <c r="M22" s="98"/>
      <c r="N22" s="98"/>
      <c r="O22" s="94">
        <f t="shared" si="2"/>
        <v>339</v>
      </c>
      <c r="P22" s="10"/>
    </row>
    <row r="23" spans="2:16" ht="15" x14ac:dyDescent="0.3">
      <c r="B23" s="92" t="s">
        <v>71</v>
      </c>
      <c r="C23" s="97">
        <v>3</v>
      </c>
      <c r="D23" s="97">
        <v>3</v>
      </c>
      <c r="E23" s="98">
        <v>0</v>
      </c>
      <c r="F23" s="98"/>
      <c r="G23" s="98"/>
      <c r="H23" s="98"/>
      <c r="I23" s="98"/>
      <c r="J23" s="98"/>
      <c r="K23" s="98"/>
      <c r="L23" s="98"/>
      <c r="M23" s="98"/>
      <c r="N23" s="98"/>
      <c r="O23" s="94">
        <f t="shared" si="2"/>
        <v>6</v>
      </c>
      <c r="P23" s="10"/>
    </row>
    <row r="24" spans="2:16" ht="15" x14ac:dyDescent="0.3">
      <c r="B24" s="92" t="s">
        <v>68</v>
      </c>
      <c r="C24" s="97">
        <v>1</v>
      </c>
      <c r="D24" s="97">
        <v>0</v>
      </c>
      <c r="E24" s="98">
        <v>0</v>
      </c>
      <c r="F24" s="98"/>
      <c r="G24" s="98"/>
      <c r="H24" s="98"/>
      <c r="I24" s="98"/>
      <c r="J24" s="98"/>
      <c r="K24" s="98"/>
      <c r="L24" s="98"/>
      <c r="M24" s="98"/>
      <c r="N24" s="98"/>
      <c r="O24" s="94">
        <f t="shared" si="2"/>
        <v>1</v>
      </c>
      <c r="P24" s="10"/>
    </row>
    <row r="25" spans="2:16" ht="15" x14ac:dyDescent="0.3">
      <c r="B25" s="92" t="s">
        <v>103</v>
      </c>
      <c r="C25" s="97">
        <v>2</v>
      </c>
      <c r="D25" s="97">
        <v>7</v>
      </c>
      <c r="E25" s="97">
        <v>9</v>
      </c>
      <c r="F25" s="98"/>
      <c r="G25" s="98"/>
      <c r="H25" s="98"/>
      <c r="I25" s="98"/>
      <c r="J25" s="98"/>
      <c r="K25" s="98"/>
      <c r="L25" s="98"/>
      <c r="M25" s="98"/>
      <c r="N25" s="98"/>
      <c r="O25" s="94">
        <f t="shared" si="2"/>
        <v>18</v>
      </c>
      <c r="P25" s="10"/>
    </row>
    <row r="26" spans="2:16" ht="15" x14ac:dyDescent="0.3">
      <c r="B26" s="92" t="s">
        <v>69</v>
      </c>
      <c r="C26" s="97">
        <v>3</v>
      </c>
      <c r="D26" s="97">
        <v>2</v>
      </c>
      <c r="E26" s="98">
        <v>0</v>
      </c>
      <c r="F26" s="98"/>
      <c r="G26" s="98"/>
      <c r="H26" s="98"/>
      <c r="I26" s="98"/>
      <c r="J26" s="98"/>
      <c r="K26" s="98"/>
      <c r="L26" s="98"/>
      <c r="M26" s="98"/>
      <c r="N26" s="98"/>
      <c r="O26" s="94">
        <f t="shared" si="2"/>
        <v>5</v>
      </c>
      <c r="P26" s="10"/>
    </row>
    <row r="27" spans="2:16" ht="15" x14ac:dyDescent="0.3">
      <c r="B27" s="92" t="s">
        <v>120</v>
      </c>
      <c r="C27" s="97">
        <v>0</v>
      </c>
      <c r="D27" s="97">
        <v>0</v>
      </c>
      <c r="E27" s="98">
        <v>0</v>
      </c>
      <c r="F27" s="98"/>
      <c r="G27" s="98"/>
      <c r="H27" s="98"/>
      <c r="I27" s="98"/>
      <c r="J27" s="98"/>
      <c r="K27" s="98"/>
      <c r="L27" s="98"/>
      <c r="M27" s="98"/>
      <c r="N27" s="98"/>
      <c r="O27" s="94">
        <f t="shared" si="2"/>
        <v>0</v>
      </c>
      <c r="P27" s="10"/>
    </row>
    <row r="28" spans="2:16" ht="15" x14ac:dyDescent="0.3">
      <c r="B28" s="92" t="s">
        <v>72</v>
      </c>
      <c r="C28" s="97">
        <v>0</v>
      </c>
      <c r="D28" s="97">
        <v>0</v>
      </c>
      <c r="E28" s="97">
        <v>0</v>
      </c>
      <c r="F28" s="98"/>
      <c r="G28" s="98"/>
      <c r="H28" s="98"/>
      <c r="I28" s="98"/>
      <c r="J28" s="98"/>
      <c r="K28" s="98"/>
      <c r="L28" s="98"/>
      <c r="M28" s="98"/>
      <c r="N28" s="98"/>
      <c r="O28" s="94">
        <f t="shared" si="2"/>
        <v>0</v>
      </c>
      <c r="P28" s="10"/>
    </row>
    <row r="29" spans="2:16" ht="15" x14ac:dyDescent="0.3">
      <c r="B29" s="92" t="s">
        <v>73</v>
      </c>
      <c r="C29" s="97">
        <v>1</v>
      </c>
      <c r="D29" s="97">
        <v>0</v>
      </c>
      <c r="E29" s="97">
        <v>0</v>
      </c>
      <c r="F29" s="98"/>
      <c r="G29" s="98"/>
      <c r="H29" s="98"/>
      <c r="I29" s="98"/>
      <c r="J29" s="98"/>
      <c r="K29" s="98"/>
      <c r="L29" s="98"/>
      <c r="M29" s="98"/>
      <c r="N29" s="98"/>
      <c r="O29" s="94">
        <f t="shared" si="2"/>
        <v>1</v>
      </c>
      <c r="P29" s="10"/>
    </row>
    <row r="30" spans="2:16" ht="15" x14ac:dyDescent="0.3">
      <c r="B30" s="92" t="s">
        <v>118</v>
      </c>
      <c r="C30" s="97">
        <v>0</v>
      </c>
      <c r="D30" s="97">
        <v>0</v>
      </c>
      <c r="E30" s="97">
        <v>0</v>
      </c>
      <c r="F30" s="97"/>
      <c r="G30" s="98"/>
      <c r="H30" s="98"/>
      <c r="I30" s="98"/>
      <c r="J30" s="98"/>
      <c r="K30" s="98"/>
      <c r="L30" s="98"/>
      <c r="M30" s="98"/>
      <c r="N30" s="98"/>
      <c r="O30" s="94">
        <f t="shared" si="2"/>
        <v>0</v>
      </c>
      <c r="P30" s="10"/>
    </row>
    <row r="31" spans="2:16" ht="15" x14ac:dyDescent="0.3">
      <c r="B31" s="92" t="s">
        <v>70</v>
      </c>
      <c r="C31" s="97">
        <v>0</v>
      </c>
      <c r="D31" s="97">
        <v>0</v>
      </c>
      <c r="E31" s="97">
        <v>0</v>
      </c>
      <c r="F31" s="97"/>
      <c r="G31" s="98"/>
      <c r="H31" s="98"/>
      <c r="I31" s="98"/>
      <c r="J31" s="98"/>
      <c r="K31" s="98"/>
      <c r="L31" s="98"/>
      <c r="M31" s="98"/>
      <c r="N31" s="98"/>
      <c r="O31" s="94">
        <f t="shared" si="2"/>
        <v>0</v>
      </c>
      <c r="P31" s="10"/>
    </row>
    <row r="32" spans="2:16" ht="15.75" customHeight="1" thickBot="1" x14ac:dyDescent="0.35">
      <c r="B32" s="95" t="s">
        <v>63</v>
      </c>
      <c r="C32" s="101">
        <f t="shared" ref="C32:N32" si="3">SUM(C19:C31)</f>
        <v>137</v>
      </c>
      <c r="D32" s="101">
        <f t="shared" si="3"/>
        <v>148</v>
      </c>
      <c r="E32" s="101">
        <f t="shared" si="3"/>
        <v>232</v>
      </c>
      <c r="F32" s="101">
        <f t="shared" si="3"/>
        <v>0</v>
      </c>
      <c r="G32" s="101">
        <f t="shared" si="3"/>
        <v>0</v>
      </c>
      <c r="H32" s="101">
        <f t="shared" si="3"/>
        <v>0</v>
      </c>
      <c r="I32" s="101">
        <f t="shared" si="3"/>
        <v>0</v>
      </c>
      <c r="J32" s="101">
        <f t="shared" si="3"/>
        <v>0</v>
      </c>
      <c r="K32" s="101">
        <f t="shared" si="3"/>
        <v>0</v>
      </c>
      <c r="L32" s="101">
        <f t="shared" si="3"/>
        <v>0</v>
      </c>
      <c r="M32" s="101">
        <f t="shared" si="3"/>
        <v>0</v>
      </c>
      <c r="N32" s="101">
        <f t="shared" si="3"/>
        <v>0</v>
      </c>
      <c r="O32" s="94">
        <f>SUM(C32:N32)</f>
        <v>517</v>
      </c>
      <c r="P32" s="10"/>
    </row>
    <row r="33" spans="2:16" x14ac:dyDescent="0.2">
      <c r="B33" s="11"/>
      <c r="C33" s="11"/>
      <c r="D33" s="11"/>
      <c r="E33" s="11"/>
      <c r="F33" s="11"/>
      <c r="G33" s="11"/>
      <c r="H33" s="11"/>
      <c r="I33" s="11"/>
      <c r="J33" s="11"/>
      <c r="K33" s="11"/>
      <c r="L33" s="11"/>
      <c r="M33" s="11"/>
      <c r="N33" s="11"/>
      <c r="O33" s="11"/>
      <c r="P33" s="10"/>
    </row>
    <row r="34" spans="2:16" ht="24" customHeight="1" x14ac:dyDescent="0.2">
      <c r="B34" s="329" t="s">
        <v>125</v>
      </c>
      <c r="C34" s="329"/>
      <c r="D34" s="329"/>
      <c r="E34" s="329"/>
      <c r="F34" s="329"/>
      <c r="G34" s="329"/>
      <c r="H34" s="329"/>
      <c r="I34" s="329"/>
      <c r="J34" s="329"/>
      <c r="K34" s="329"/>
      <c r="L34" s="329"/>
      <c r="M34" s="329"/>
      <c r="N34" s="329"/>
      <c r="O34" s="329"/>
      <c r="P34" s="10"/>
    </row>
    <row r="35" spans="2:16" ht="13.5" thickBot="1" x14ac:dyDescent="0.25">
      <c r="B35" s="102"/>
      <c r="C35" s="102"/>
      <c r="D35" s="102"/>
      <c r="E35" s="102"/>
      <c r="F35" s="102"/>
      <c r="G35" s="102"/>
      <c r="H35" s="102"/>
      <c r="I35" s="102"/>
      <c r="J35" s="102"/>
      <c r="K35" s="102"/>
      <c r="L35" s="102"/>
      <c r="M35" s="102"/>
      <c r="N35" s="102"/>
      <c r="O35" s="102"/>
      <c r="P35" s="10"/>
    </row>
    <row r="36" spans="2:16" ht="14.25" customHeight="1" thickBot="1" x14ac:dyDescent="0.35">
      <c r="B36" s="159" t="s">
        <v>50</v>
      </c>
      <c r="C36" s="160" t="s">
        <v>51</v>
      </c>
      <c r="D36" s="160" t="s">
        <v>52</v>
      </c>
      <c r="E36" s="160" t="s">
        <v>53</v>
      </c>
      <c r="F36" s="160" t="s">
        <v>54</v>
      </c>
      <c r="G36" s="160" t="s">
        <v>55</v>
      </c>
      <c r="H36" s="160" t="s">
        <v>56</v>
      </c>
      <c r="I36" s="160" t="s">
        <v>57</v>
      </c>
      <c r="J36" s="160" t="s">
        <v>58</v>
      </c>
      <c r="K36" s="160" t="s">
        <v>59</v>
      </c>
      <c r="L36" s="160" t="s">
        <v>60</v>
      </c>
      <c r="M36" s="160" t="s">
        <v>61</v>
      </c>
      <c r="N36" s="160" t="s">
        <v>62</v>
      </c>
      <c r="O36" s="161" t="s">
        <v>63</v>
      </c>
      <c r="P36" s="10"/>
    </row>
    <row r="37" spans="2:16" ht="15" x14ac:dyDescent="0.3">
      <c r="B37" s="92" t="s">
        <v>64</v>
      </c>
      <c r="C37" s="97">
        <v>32</v>
      </c>
      <c r="D37" s="97">
        <v>28</v>
      </c>
      <c r="E37" s="98">
        <v>33</v>
      </c>
      <c r="F37" s="98"/>
      <c r="G37" s="98"/>
      <c r="H37" s="98"/>
      <c r="I37" s="98"/>
      <c r="J37" s="98"/>
      <c r="K37" s="98"/>
      <c r="L37" s="98"/>
      <c r="M37" s="98"/>
      <c r="N37" s="98"/>
      <c r="O37" s="94">
        <f>SUM(C37:N37)</f>
        <v>93</v>
      </c>
      <c r="P37" s="10"/>
    </row>
    <row r="38" spans="2:16" ht="15" x14ac:dyDescent="0.3">
      <c r="B38" s="92" t="s">
        <v>65</v>
      </c>
      <c r="C38" s="99">
        <v>0</v>
      </c>
      <c r="D38" s="97">
        <v>0</v>
      </c>
      <c r="E38" s="100">
        <v>0</v>
      </c>
      <c r="F38" s="100"/>
      <c r="G38" s="100"/>
      <c r="H38" s="100"/>
      <c r="I38" s="100"/>
      <c r="J38" s="100"/>
      <c r="K38" s="100"/>
      <c r="L38" s="100"/>
      <c r="M38" s="100"/>
      <c r="N38" s="100"/>
      <c r="O38" s="94">
        <f t="shared" ref="O38:O47" si="4">SUM(C38:N38)</f>
        <v>0</v>
      </c>
      <c r="P38" s="10"/>
    </row>
    <row r="39" spans="2:16" ht="15" x14ac:dyDescent="0.3">
      <c r="B39" s="92" t="s">
        <v>66</v>
      </c>
      <c r="C39" s="97">
        <v>0</v>
      </c>
      <c r="D39" s="97">
        <v>0</v>
      </c>
      <c r="E39" s="98">
        <v>0</v>
      </c>
      <c r="F39" s="98"/>
      <c r="G39" s="98"/>
      <c r="H39" s="98"/>
      <c r="I39" s="98"/>
      <c r="J39" s="98"/>
      <c r="K39" s="98"/>
      <c r="L39" s="98"/>
      <c r="M39" s="98"/>
      <c r="N39" s="98"/>
      <c r="O39" s="94">
        <f t="shared" si="4"/>
        <v>0</v>
      </c>
      <c r="P39" s="10"/>
    </row>
    <row r="40" spans="2:16" ht="15" x14ac:dyDescent="0.3">
      <c r="B40" s="92" t="s">
        <v>103</v>
      </c>
      <c r="C40" s="97">
        <v>0</v>
      </c>
      <c r="D40" s="97">
        <v>0</v>
      </c>
      <c r="E40" s="98">
        <v>0</v>
      </c>
      <c r="F40" s="98"/>
      <c r="G40" s="98"/>
      <c r="H40" s="98"/>
      <c r="I40" s="98"/>
      <c r="J40" s="98"/>
      <c r="K40" s="98"/>
      <c r="L40" s="98"/>
      <c r="M40" s="98"/>
      <c r="N40" s="98"/>
      <c r="O40" s="94">
        <f t="shared" si="4"/>
        <v>0</v>
      </c>
      <c r="P40" s="10"/>
    </row>
    <row r="41" spans="2:16" ht="15" x14ac:dyDescent="0.3">
      <c r="B41" s="92" t="s">
        <v>67</v>
      </c>
      <c r="C41" s="97">
        <v>78</v>
      </c>
      <c r="D41" s="97">
        <v>72</v>
      </c>
      <c r="E41" s="98">
        <v>160</v>
      </c>
      <c r="F41" s="98"/>
      <c r="G41" s="98"/>
      <c r="H41" s="98"/>
      <c r="I41" s="98"/>
      <c r="J41" s="98"/>
      <c r="K41" s="98"/>
      <c r="L41" s="98"/>
      <c r="M41" s="98"/>
      <c r="N41" s="98"/>
      <c r="O41" s="94">
        <f t="shared" si="4"/>
        <v>310</v>
      </c>
      <c r="P41" s="10"/>
    </row>
    <row r="42" spans="2:16" ht="15" x14ac:dyDescent="0.3">
      <c r="B42" s="92" t="s">
        <v>71</v>
      </c>
      <c r="C42" s="97">
        <v>0</v>
      </c>
      <c r="D42" s="97">
        <v>0</v>
      </c>
      <c r="E42" s="98">
        <v>0</v>
      </c>
      <c r="F42" s="98"/>
      <c r="G42" s="98"/>
      <c r="H42" s="98"/>
      <c r="I42" s="98"/>
      <c r="J42" s="98"/>
      <c r="K42" s="98"/>
      <c r="L42" s="98"/>
      <c r="M42" s="98"/>
      <c r="N42" s="98"/>
      <c r="O42" s="94">
        <f t="shared" si="4"/>
        <v>0</v>
      </c>
      <c r="P42" s="10"/>
    </row>
    <row r="43" spans="2:16" ht="15" x14ac:dyDescent="0.3">
      <c r="B43" s="92" t="s">
        <v>68</v>
      </c>
      <c r="C43" s="97">
        <v>0</v>
      </c>
      <c r="D43" s="97">
        <v>0</v>
      </c>
      <c r="E43" s="98">
        <v>0</v>
      </c>
      <c r="F43" s="98"/>
      <c r="G43" s="98"/>
      <c r="H43" s="98"/>
      <c r="I43" s="98"/>
      <c r="J43" s="98"/>
      <c r="K43" s="98"/>
      <c r="L43" s="98"/>
      <c r="M43" s="98"/>
      <c r="N43" s="98"/>
      <c r="O43" s="94">
        <f t="shared" si="4"/>
        <v>0</v>
      </c>
      <c r="P43" s="10"/>
    </row>
    <row r="44" spans="2:16" ht="15" x14ac:dyDescent="0.3">
      <c r="B44" s="92" t="s">
        <v>69</v>
      </c>
      <c r="C44" s="97">
        <v>7</v>
      </c>
      <c r="D44" s="97">
        <v>4</v>
      </c>
      <c r="E44" s="98">
        <v>1</v>
      </c>
      <c r="F44" s="98"/>
      <c r="G44" s="98"/>
      <c r="H44" s="98"/>
      <c r="I44" s="98"/>
      <c r="J44" s="98"/>
      <c r="K44" s="98"/>
      <c r="L44" s="98"/>
      <c r="M44" s="98"/>
      <c r="N44" s="98"/>
      <c r="O44" s="94">
        <f t="shared" si="4"/>
        <v>12</v>
      </c>
    </row>
    <row r="45" spans="2:16" ht="15" x14ac:dyDescent="0.3">
      <c r="B45" s="92" t="s">
        <v>72</v>
      </c>
      <c r="C45" s="97">
        <v>0</v>
      </c>
      <c r="D45" s="97">
        <v>0</v>
      </c>
      <c r="E45" s="97">
        <v>0</v>
      </c>
      <c r="F45" s="98"/>
      <c r="G45" s="98"/>
      <c r="H45" s="98"/>
      <c r="I45" s="98"/>
      <c r="J45" s="98"/>
      <c r="K45" s="98"/>
      <c r="L45" s="98"/>
      <c r="M45" s="98"/>
      <c r="N45" s="98"/>
      <c r="O45" s="94">
        <f t="shared" si="4"/>
        <v>0</v>
      </c>
    </row>
    <row r="46" spans="2:16" ht="15" x14ac:dyDescent="0.3">
      <c r="B46" s="92" t="s">
        <v>73</v>
      </c>
      <c r="C46" s="97">
        <v>0</v>
      </c>
      <c r="D46" s="97">
        <v>0</v>
      </c>
      <c r="E46" s="97">
        <v>0</v>
      </c>
      <c r="F46" s="98"/>
      <c r="G46" s="98"/>
      <c r="H46" s="98"/>
      <c r="I46" s="98"/>
      <c r="J46" s="98"/>
      <c r="K46" s="98"/>
      <c r="L46" s="98"/>
      <c r="M46" s="98"/>
      <c r="N46" s="98"/>
      <c r="O46" s="94">
        <f t="shared" si="4"/>
        <v>0</v>
      </c>
    </row>
    <row r="47" spans="2:16" ht="15" x14ac:dyDescent="0.3">
      <c r="B47" s="92" t="s">
        <v>70</v>
      </c>
      <c r="C47" s="97">
        <v>0</v>
      </c>
      <c r="D47" s="97">
        <v>0</v>
      </c>
      <c r="E47" s="97">
        <v>0</v>
      </c>
      <c r="F47" s="98"/>
      <c r="G47" s="98"/>
      <c r="H47" s="98"/>
      <c r="I47" s="98"/>
      <c r="J47" s="98"/>
      <c r="K47" s="98"/>
      <c r="L47" s="98"/>
      <c r="M47" s="98"/>
      <c r="N47" s="98"/>
      <c r="O47" s="94">
        <f t="shared" si="4"/>
        <v>0</v>
      </c>
    </row>
    <row r="48" spans="2:16" ht="15.75" customHeight="1" thickBot="1" x14ac:dyDescent="0.35">
      <c r="B48" s="95" t="s">
        <v>63</v>
      </c>
      <c r="C48" s="101">
        <f t="shared" ref="C48:N48" si="5">SUM(C37:C47)</f>
        <v>117</v>
      </c>
      <c r="D48" s="101">
        <f t="shared" si="5"/>
        <v>104</v>
      </c>
      <c r="E48" s="101">
        <f t="shared" si="5"/>
        <v>194</v>
      </c>
      <c r="F48" s="101">
        <f t="shared" si="5"/>
        <v>0</v>
      </c>
      <c r="G48" s="101">
        <f t="shared" si="5"/>
        <v>0</v>
      </c>
      <c r="H48" s="101">
        <f t="shared" si="5"/>
        <v>0</v>
      </c>
      <c r="I48" s="101">
        <f t="shared" si="5"/>
        <v>0</v>
      </c>
      <c r="J48" s="101">
        <f t="shared" si="5"/>
        <v>0</v>
      </c>
      <c r="K48" s="101">
        <f t="shared" si="5"/>
        <v>0</v>
      </c>
      <c r="L48" s="101">
        <f t="shared" si="5"/>
        <v>0</v>
      </c>
      <c r="M48" s="101">
        <f t="shared" si="5"/>
        <v>0</v>
      </c>
      <c r="N48" s="101">
        <f t="shared" si="5"/>
        <v>0</v>
      </c>
      <c r="O48" s="94">
        <f>SUM(C48:N48)</f>
        <v>415</v>
      </c>
    </row>
    <row r="49" spans="2:15" ht="15" x14ac:dyDescent="0.3">
      <c r="B49" s="89"/>
      <c r="C49" s="89"/>
      <c r="D49" s="89"/>
      <c r="E49" s="89"/>
      <c r="F49" s="89"/>
      <c r="G49" s="89"/>
      <c r="H49" s="89"/>
      <c r="I49" s="89"/>
      <c r="J49" s="89"/>
      <c r="K49" s="89"/>
      <c r="L49" s="89"/>
      <c r="M49" s="89"/>
      <c r="N49" s="89"/>
      <c r="O49" s="89"/>
    </row>
    <row r="50" spans="2:15" ht="24" customHeight="1" x14ac:dyDescent="0.2">
      <c r="B50" s="330" t="s">
        <v>126</v>
      </c>
      <c r="C50" s="330"/>
      <c r="D50" s="330"/>
      <c r="E50" s="330"/>
      <c r="F50" s="330"/>
      <c r="G50" s="330"/>
      <c r="H50" s="330"/>
      <c r="I50" s="330"/>
      <c r="J50" s="330"/>
      <c r="K50" s="330"/>
      <c r="L50" s="330"/>
      <c r="M50" s="330"/>
      <c r="N50" s="330"/>
      <c r="O50" s="330"/>
    </row>
    <row r="51" spans="2:15" ht="15.75" thickBot="1" x14ac:dyDescent="0.35">
      <c r="B51" s="89"/>
      <c r="C51" s="89"/>
      <c r="D51" s="89"/>
      <c r="E51" s="89"/>
      <c r="F51" s="89"/>
      <c r="G51" s="89"/>
      <c r="H51" s="89"/>
      <c r="I51" s="89"/>
      <c r="J51" s="89"/>
      <c r="K51" s="89"/>
      <c r="L51" s="89"/>
      <c r="M51" s="89"/>
      <c r="N51" s="89"/>
      <c r="O51" s="89"/>
    </row>
    <row r="52" spans="2:15" ht="14.25" customHeight="1" thickBot="1" x14ac:dyDescent="0.35">
      <c r="B52" s="159" t="s">
        <v>50</v>
      </c>
      <c r="C52" s="160" t="s">
        <v>51</v>
      </c>
      <c r="D52" s="160" t="s">
        <v>52</v>
      </c>
      <c r="E52" s="160" t="s">
        <v>53</v>
      </c>
      <c r="F52" s="160" t="s">
        <v>54</v>
      </c>
      <c r="G52" s="160" t="s">
        <v>55</v>
      </c>
      <c r="H52" s="160" t="s">
        <v>56</v>
      </c>
      <c r="I52" s="160" t="s">
        <v>57</v>
      </c>
      <c r="J52" s="160" t="s">
        <v>58</v>
      </c>
      <c r="K52" s="160" t="s">
        <v>59</v>
      </c>
      <c r="L52" s="160" t="s">
        <v>60</v>
      </c>
      <c r="M52" s="160" t="s">
        <v>61</v>
      </c>
      <c r="N52" s="160" t="s">
        <v>62</v>
      </c>
      <c r="O52" s="161" t="s">
        <v>63</v>
      </c>
    </row>
    <row r="53" spans="2:15" ht="15" x14ac:dyDescent="0.3">
      <c r="B53" s="92" t="s">
        <v>68</v>
      </c>
      <c r="C53" s="97">
        <v>11</v>
      </c>
      <c r="D53" s="97">
        <v>13</v>
      </c>
      <c r="E53" s="98">
        <v>16</v>
      </c>
      <c r="F53" s="98"/>
      <c r="G53" s="98"/>
      <c r="H53" s="98"/>
      <c r="I53" s="98"/>
      <c r="J53" s="98"/>
      <c r="K53" s="98"/>
      <c r="L53" s="98"/>
      <c r="M53" s="98"/>
      <c r="N53" s="98"/>
      <c r="O53" s="94">
        <f>SUM(C53:N53)</f>
        <v>40</v>
      </c>
    </row>
    <row r="54" spans="2:15" ht="15.75" customHeight="1" thickBot="1" x14ac:dyDescent="0.35">
      <c r="B54" s="95" t="s">
        <v>63</v>
      </c>
      <c r="C54" s="101">
        <f t="shared" ref="C54:M54" si="6">C53</f>
        <v>11</v>
      </c>
      <c r="D54" s="101">
        <f t="shared" si="6"/>
        <v>13</v>
      </c>
      <c r="E54" s="101">
        <f t="shared" si="6"/>
        <v>16</v>
      </c>
      <c r="F54" s="101">
        <f t="shared" si="6"/>
        <v>0</v>
      </c>
      <c r="G54" s="101">
        <f t="shared" si="6"/>
        <v>0</v>
      </c>
      <c r="H54" s="101">
        <f t="shared" si="6"/>
        <v>0</v>
      </c>
      <c r="I54" s="101">
        <f t="shared" si="6"/>
        <v>0</v>
      </c>
      <c r="J54" s="101">
        <f t="shared" si="6"/>
        <v>0</v>
      </c>
      <c r="K54" s="101">
        <f t="shared" si="6"/>
        <v>0</v>
      </c>
      <c r="L54" s="101">
        <f t="shared" si="6"/>
        <v>0</v>
      </c>
      <c r="M54" s="101">
        <f t="shared" si="6"/>
        <v>0</v>
      </c>
      <c r="N54" s="101">
        <f>N53</f>
        <v>0</v>
      </c>
      <c r="O54" s="94">
        <f>SUM(C54:N54)</f>
        <v>40</v>
      </c>
    </row>
    <row r="55" spans="2:15" ht="15" x14ac:dyDescent="0.3">
      <c r="B55" s="89"/>
      <c r="C55" s="89"/>
      <c r="D55" s="89"/>
      <c r="E55" s="89"/>
      <c r="F55" s="89"/>
      <c r="G55" s="89"/>
      <c r="H55" s="89"/>
      <c r="I55" s="89"/>
      <c r="J55" s="89"/>
      <c r="K55" s="89"/>
      <c r="L55" s="89"/>
      <c r="M55" s="89"/>
      <c r="N55" s="89"/>
      <c r="O55" s="89"/>
    </row>
    <row r="56" spans="2:15" ht="15" x14ac:dyDescent="0.3">
      <c r="B56" s="90" t="s">
        <v>44</v>
      </c>
      <c r="C56" s="89"/>
      <c r="D56" s="89"/>
      <c r="E56" s="89"/>
      <c r="F56" s="89"/>
      <c r="G56" s="89"/>
      <c r="H56" s="89"/>
      <c r="I56" s="89"/>
      <c r="J56" s="89"/>
      <c r="K56" s="89"/>
      <c r="L56" s="89"/>
      <c r="M56" s="89"/>
      <c r="N56" s="89"/>
      <c r="O56" s="103"/>
    </row>
    <row r="57" spans="2:15" ht="15" x14ac:dyDescent="0.3">
      <c r="B57" s="90" t="s">
        <v>45</v>
      </c>
      <c r="C57" s="89"/>
      <c r="D57" s="89"/>
      <c r="E57" s="89"/>
      <c r="F57" s="89"/>
      <c r="G57" s="89"/>
      <c r="H57" s="89"/>
      <c r="I57" s="89"/>
      <c r="J57" s="89"/>
      <c r="K57" s="89"/>
      <c r="L57" s="89"/>
      <c r="M57" s="89"/>
      <c r="N57" s="89"/>
      <c r="O57" s="89"/>
    </row>
    <row r="58" spans="2:15" ht="15" x14ac:dyDescent="0.3">
      <c r="B58" s="32"/>
      <c r="C58" s="31"/>
      <c r="D58" s="31"/>
      <c r="E58" s="31"/>
      <c r="F58" s="31"/>
      <c r="G58" s="31"/>
      <c r="H58" s="31"/>
      <c r="I58" s="31"/>
      <c r="J58" s="31"/>
      <c r="K58" s="31"/>
      <c r="L58" s="31"/>
      <c r="M58" s="31"/>
      <c r="N58" s="31"/>
      <c r="O58" s="31"/>
    </row>
    <row r="59" spans="2:15" ht="15" x14ac:dyDescent="0.3">
      <c r="B59" s="30"/>
      <c r="C59" s="31"/>
      <c r="D59" s="31"/>
      <c r="E59" s="31"/>
      <c r="F59" s="31"/>
      <c r="G59" s="31"/>
      <c r="H59" s="31"/>
      <c r="I59" s="31"/>
      <c r="J59" s="31"/>
      <c r="K59" s="31"/>
      <c r="L59" s="31"/>
      <c r="M59" s="31"/>
      <c r="N59" s="31"/>
      <c r="O59" s="31"/>
    </row>
    <row r="60" spans="2:15" ht="15" x14ac:dyDescent="0.3">
      <c r="B60" s="31"/>
      <c r="C60" s="31"/>
      <c r="D60" s="31"/>
      <c r="E60" s="31"/>
      <c r="F60" s="31"/>
      <c r="G60" s="31"/>
      <c r="H60" s="31"/>
      <c r="I60" s="31"/>
      <c r="J60" s="31"/>
      <c r="K60" s="31"/>
      <c r="L60" s="31"/>
      <c r="M60" s="31"/>
      <c r="N60" s="31"/>
      <c r="O60" s="31"/>
    </row>
    <row r="61" spans="2:15" ht="15" x14ac:dyDescent="0.3">
      <c r="B61" s="31"/>
      <c r="C61" s="31"/>
      <c r="D61" s="31"/>
      <c r="E61" s="31"/>
      <c r="F61" s="31"/>
      <c r="G61" s="31"/>
      <c r="H61" s="31"/>
      <c r="I61" s="31"/>
      <c r="J61" s="31"/>
      <c r="K61" s="31"/>
      <c r="L61" s="31"/>
      <c r="M61" s="31"/>
      <c r="N61" s="31"/>
      <c r="O61" s="31"/>
    </row>
    <row r="62" spans="2:15" ht="15" x14ac:dyDescent="0.3">
      <c r="B62" s="31"/>
      <c r="C62" s="31"/>
      <c r="D62" s="31"/>
      <c r="E62" s="31"/>
      <c r="F62" s="31"/>
      <c r="G62" s="31"/>
      <c r="H62" s="31"/>
      <c r="I62" s="31"/>
      <c r="J62" s="31"/>
      <c r="K62" s="31"/>
      <c r="L62" s="31"/>
      <c r="M62" s="31"/>
      <c r="N62" s="31"/>
      <c r="O62" s="31"/>
    </row>
  </sheetData>
  <mergeCells count="4">
    <mergeCell ref="B2:O2"/>
    <mergeCell ref="B16:O16"/>
    <mergeCell ref="B34:O34"/>
    <mergeCell ref="B50:O50"/>
  </mergeCells>
  <printOptions horizontalCentered="1"/>
  <pageMargins left="0.19685039370078741" right="0.19685039370078741" top="0.78740157480314965" bottom="0.78740157480314965" header="0.19685039370078741" footer="0"/>
  <pageSetup scale="90" orientation="landscape" r:id="rId1"/>
  <headerFooter alignWithMargins="0"/>
  <ignoredErrors>
    <ignoredError sqref="O3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Q78"/>
  <sheetViews>
    <sheetView showGridLines="0" view="pageBreakPreview" zoomScale="115" zoomScaleNormal="100" zoomScaleSheetLayoutView="115"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21" customWidth="1"/>
    <col min="2" max="2" width="23.85546875" style="21" customWidth="1"/>
    <col min="3" max="3" width="11.42578125" style="21" bestFit="1" customWidth="1"/>
    <col min="4" max="4" width="12.140625" style="21" bestFit="1" customWidth="1"/>
    <col min="5" max="5" width="11.42578125" style="21" bestFit="1" customWidth="1"/>
    <col min="6" max="6" width="11" style="21" bestFit="1" customWidth="1"/>
    <col min="7" max="7" width="11.28515625" style="21" bestFit="1" customWidth="1"/>
    <col min="8" max="8" width="11.42578125" style="21" bestFit="1" customWidth="1"/>
    <col min="9" max="9" width="11.5703125" style="21" bestFit="1" customWidth="1"/>
    <col min="10" max="14" width="11.42578125" style="21" bestFit="1" customWidth="1"/>
    <col min="15" max="15" width="13" style="21" bestFit="1" customWidth="1"/>
    <col min="16" max="16" width="13.85546875" style="21" customWidth="1"/>
    <col min="17" max="17" width="12.42578125" style="21" customWidth="1"/>
    <col min="18" max="18" width="11.85546875" style="21" customWidth="1"/>
    <col min="19" max="256" width="11.42578125" style="21"/>
    <col min="257" max="257" width="11.42578125" style="21" customWidth="1"/>
    <col min="258" max="258" width="21.5703125" style="21" customWidth="1"/>
    <col min="259" max="259" width="10" style="21" bestFit="1" customWidth="1"/>
    <col min="260" max="261" width="10" style="21" customWidth="1"/>
    <col min="262" max="262" width="8.85546875" style="21" customWidth="1"/>
    <col min="263" max="263" width="9.7109375" style="21" customWidth="1"/>
    <col min="264" max="265" width="8.85546875" style="21" customWidth="1"/>
    <col min="266" max="270" width="10.28515625" style="21" customWidth="1"/>
    <col min="271" max="271" width="12.28515625" style="21" bestFit="1" customWidth="1"/>
    <col min="272" max="272" width="13.85546875" style="21" customWidth="1"/>
    <col min="273" max="512" width="11.42578125" style="21"/>
    <col min="513" max="513" width="11.42578125" style="21" customWidth="1"/>
    <col min="514" max="514" width="21.5703125" style="21" customWidth="1"/>
    <col min="515" max="515" width="10" style="21" bestFit="1" customWidth="1"/>
    <col min="516" max="517" width="10" style="21" customWidth="1"/>
    <col min="518" max="518" width="8.85546875" style="21" customWidth="1"/>
    <col min="519" max="519" width="9.7109375" style="21" customWidth="1"/>
    <col min="520" max="521" width="8.85546875" style="21" customWidth="1"/>
    <col min="522" max="526" width="10.28515625" style="21" customWidth="1"/>
    <col min="527" max="527" width="12.28515625" style="21" bestFit="1" customWidth="1"/>
    <col min="528" max="528" width="13.85546875" style="21" customWidth="1"/>
    <col min="529" max="768" width="11.42578125" style="21"/>
    <col min="769" max="769" width="11.42578125" style="21" customWidth="1"/>
    <col min="770" max="770" width="21.5703125" style="21" customWidth="1"/>
    <col min="771" max="771" width="10" style="21" bestFit="1" customWidth="1"/>
    <col min="772" max="773" width="10" style="21" customWidth="1"/>
    <col min="774" max="774" width="8.85546875" style="21" customWidth="1"/>
    <col min="775" max="775" width="9.7109375" style="21" customWidth="1"/>
    <col min="776" max="777" width="8.85546875" style="21" customWidth="1"/>
    <col min="778" max="782" width="10.28515625" style="21" customWidth="1"/>
    <col min="783" max="783" width="12.28515625" style="21" bestFit="1" customWidth="1"/>
    <col min="784" max="784" width="13.85546875" style="21" customWidth="1"/>
    <col min="785" max="1024" width="11.42578125" style="21"/>
    <col min="1025" max="1025" width="11.42578125" style="21" customWidth="1"/>
    <col min="1026" max="1026" width="21.5703125" style="21" customWidth="1"/>
    <col min="1027" max="1027" width="10" style="21" bestFit="1" customWidth="1"/>
    <col min="1028" max="1029" width="10" style="21" customWidth="1"/>
    <col min="1030" max="1030" width="8.85546875" style="21" customWidth="1"/>
    <col min="1031" max="1031" width="9.7109375" style="21" customWidth="1"/>
    <col min="1032" max="1033" width="8.85546875" style="21" customWidth="1"/>
    <col min="1034" max="1038" width="10.28515625" style="21" customWidth="1"/>
    <col min="1039" max="1039" width="12.28515625" style="21" bestFit="1" customWidth="1"/>
    <col min="1040" max="1040" width="13.85546875" style="21" customWidth="1"/>
    <col min="1041" max="1280" width="11.42578125" style="21"/>
    <col min="1281" max="1281" width="11.42578125" style="21" customWidth="1"/>
    <col min="1282" max="1282" width="21.5703125" style="21" customWidth="1"/>
    <col min="1283" max="1283" width="10" style="21" bestFit="1" customWidth="1"/>
    <col min="1284" max="1285" width="10" style="21" customWidth="1"/>
    <col min="1286" max="1286" width="8.85546875" style="21" customWidth="1"/>
    <col min="1287" max="1287" width="9.7109375" style="21" customWidth="1"/>
    <col min="1288" max="1289" width="8.85546875" style="21" customWidth="1"/>
    <col min="1290" max="1294" width="10.28515625" style="21" customWidth="1"/>
    <col min="1295" max="1295" width="12.28515625" style="21" bestFit="1" customWidth="1"/>
    <col min="1296" max="1296" width="13.85546875" style="21" customWidth="1"/>
    <col min="1297" max="1536" width="11.42578125" style="21"/>
    <col min="1537" max="1537" width="11.42578125" style="21" customWidth="1"/>
    <col min="1538" max="1538" width="21.5703125" style="21" customWidth="1"/>
    <col min="1539" max="1539" width="10" style="21" bestFit="1" customWidth="1"/>
    <col min="1540" max="1541" width="10" style="21" customWidth="1"/>
    <col min="1542" max="1542" width="8.85546875" style="21" customWidth="1"/>
    <col min="1543" max="1543" width="9.7109375" style="21" customWidth="1"/>
    <col min="1544" max="1545" width="8.85546875" style="21" customWidth="1"/>
    <col min="1546" max="1550" width="10.28515625" style="21" customWidth="1"/>
    <col min="1551" max="1551" width="12.28515625" style="21" bestFit="1" customWidth="1"/>
    <col min="1552" max="1552" width="13.85546875" style="21" customWidth="1"/>
    <col min="1553" max="1792" width="11.42578125" style="21"/>
    <col min="1793" max="1793" width="11.42578125" style="21" customWidth="1"/>
    <col min="1794" max="1794" width="21.5703125" style="21" customWidth="1"/>
    <col min="1795" max="1795" width="10" style="21" bestFit="1" customWidth="1"/>
    <col min="1796" max="1797" width="10" style="21" customWidth="1"/>
    <col min="1798" max="1798" width="8.85546875" style="21" customWidth="1"/>
    <col min="1799" max="1799" width="9.7109375" style="21" customWidth="1"/>
    <col min="1800" max="1801" width="8.85546875" style="21" customWidth="1"/>
    <col min="1802" max="1806" width="10.28515625" style="21" customWidth="1"/>
    <col min="1807" max="1807" width="12.28515625" style="21" bestFit="1" customWidth="1"/>
    <col min="1808" max="1808" width="13.85546875" style="21" customWidth="1"/>
    <col min="1809" max="2048" width="11.42578125" style="21"/>
    <col min="2049" max="2049" width="11.42578125" style="21" customWidth="1"/>
    <col min="2050" max="2050" width="21.5703125" style="21" customWidth="1"/>
    <col min="2051" max="2051" width="10" style="21" bestFit="1" customWidth="1"/>
    <col min="2052" max="2053" width="10" style="21" customWidth="1"/>
    <col min="2054" max="2054" width="8.85546875" style="21" customWidth="1"/>
    <col min="2055" max="2055" width="9.7109375" style="21" customWidth="1"/>
    <col min="2056" max="2057" width="8.85546875" style="21" customWidth="1"/>
    <col min="2058" max="2062" width="10.28515625" style="21" customWidth="1"/>
    <col min="2063" max="2063" width="12.28515625" style="21" bestFit="1" customWidth="1"/>
    <col min="2064" max="2064" width="13.85546875" style="21" customWidth="1"/>
    <col min="2065" max="2304" width="11.42578125" style="21"/>
    <col min="2305" max="2305" width="11.42578125" style="21" customWidth="1"/>
    <col min="2306" max="2306" width="21.5703125" style="21" customWidth="1"/>
    <col min="2307" max="2307" width="10" style="21" bestFit="1" customWidth="1"/>
    <col min="2308" max="2309" width="10" style="21" customWidth="1"/>
    <col min="2310" max="2310" width="8.85546875" style="21" customWidth="1"/>
    <col min="2311" max="2311" width="9.7109375" style="21" customWidth="1"/>
    <col min="2312" max="2313" width="8.85546875" style="21" customWidth="1"/>
    <col min="2314" max="2318" width="10.28515625" style="21" customWidth="1"/>
    <col min="2319" max="2319" width="12.28515625" style="21" bestFit="1" customWidth="1"/>
    <col min="2320" max="2320" width="13.85546875" style="21" customWidth="1"/>
    <col min="2321" max="2560" width="11.42578125" style="21"/>
    <col min="2561" max="2561" width="11.42578125" style="21" customWidth="1"/>
    <col min="2562" max="2562" width="21.5703125" style="21" customWidth="1"/>
    <col min="2563" max="2563" width="10" style="21" bestFit="1" customWidth="1"/>
    <col min="2564" max="2565" width="10" style="21" customWidth="1"/>
    <col min="2566" max="2566" width="8.85546875" style="21" customWidth="1"/>
    <col min="2567" max="2567" width="9.7109375" style="21" customWidth="1"/>
    <col min="2568" max="2569" width="8.85546875" style="21" customWidth="1"/>
    <col min="2570" max="2574" width="10.28515625" style="21" customWidth="1"/>
    <col min="2575" max="2575" width="12.28515625" style="21" bestFit="1" customWidth="1"/>
    <col min="2576" max="2576" width="13.85546875" style="21" customWidth="1"/>
    <col min="2577" max="2816" width="11.42578125" style="21"/>
    <col min="2817" max="2817" width="11.42578125" style="21" customWidth="1"/>
    <col min="2818" max="2818" width="21.5703125" style="21" customWidth="1"/>
    <col min="2819" max="2819" width="10" style="21" bestFit="1" customWidth="1"/>
    <col min="2820" max="2821" width="10" style="21" customWidth="1"/>
    <col min="2822" max="2822" width="8.85546875" style="21" customWidth="1"/>
    <col min="2823" max="2823" width="9.7109375" style="21" customWidth="1"/>
    <col min="2824" max="2825" width="8.85546875" style="21" customWidth="1"/>
    <col min="2826" max="2830" width="10.28515625" style="21" customWidth="1"/>
    <col min="2831" max="2831" width="12.28515625" style="21" bestFit="1" customWidth="1"/>
    <col min="2832" max="2832" width="13.85546875" style="21" customWidth="1"/>
    <col min="2833" max="3072" width="11.42578125" style="21"/>
    <col min="3073" max="3073" width="11.42578125" style="21" customWidth="1"/>
    <col min="3074" max="3074" width="21.5703125" style="21" customWidth="1"/>
    <col min="3075" max="3075" width="10" style="21" bestFit="1" customWidth="1"/>
    <col min="3076" max="3077" width="10" style="21" customWidth="1"/>
    <col min="3078" max="3078" width="8.85546875" style="21" customWidth="1"/>
    <col min="3079" max="3079" width="9.7109375" style="21" customWidth="1"/>
    <col min="3080" max="3081" width="8.85546875" style="21" customWidth="1"/>
    <col min="3082" max="3086" width="10.28515625" style="21" customWidth="1"/>
    <col min="3087" max="3087" width="12.28515625" style="21" bestFit="1" customWidth="1"/>
    <col min="3088" max="3088" width="13.85546875" style="21" customWidth="1"/>
    <col min="3089" max="3328" width="11.42578125" style="21"/>
    <col min="3329" max="3329" width="11.42578125" style="21" customWidth="1"/>
    <col min="3330" max="3330" width="21.5703125" style="21" customWidth="1"/>
    <col min="3331" max="3331" width="10" style="21" bestFit="1" customWidth="1"/>
    <col min="3332" max="3333" width="10" style="21" customWidth="1"/>
    <col min="3334" max="3334" width="8.85546875" style="21" customWidth="1"/>
    <col min="3335" max="3335" width="9.7109375" style="21" customWidth="1"/>
    <col min="3336" max="3337" width="8.85546875" style="21" customWidth="1"/>
    <col min="3338" max="3342" width="10.28515625" style="21" customWidth="1"/>
    <col min="3343" max="3343" width="12.28515625" style="21" bestFit="1" customWidth="1"/>
    <col min="3344" max="3344" width="13.85546875" style="21" customWidth="1"/>
    <col min="3345" max="3584" width="11.42578125" style="21"/>
    <col min="3585" max="3585" width="11.42578125" style="21" customWidth="1"/>
    <col min="3586" max="3586" width="21.5703125" style="21" customWidth="1"/>
    <col min="3587" max="3587" width="10" style="21" bestFit="1" customWidth="1"/>
    <col min="3588" max="3589" width="10" style="21" customWidth="1"/>
    <col min="3590" max="3590" width="8.85546875" style="21" customWidth="1"/>
    <col min="3591" max="3591" width="9.7109375" style="21" customWidth="1"/>
    <col min="3592" max="3593" width="8.85546875" style="21" customWidth="1"/>
    <col min="3594" max="3598" width="10.28515625" style="21" customWidth="1"/>
    <col min="3599" max="3599" width="12.28515625" style="21" bestFit="1" customWidth="1"/>
    <col min="3600" max="3600" width="13.85546875" style="21" customWidth="1"/>
    <col min="3601" max="3840" width="11.42578125" style="21"/>
    <col min="3841" max="3841" width="11.42578125" style="21" customWidth="1"/>
    <col min="3842" max="3842" width="21.5703125" style="21" customWidth="1"/>
    <col min="3843" max="3843" width="10" style="21" bestFit="1" customWidth="1"/>
    <col min="3844" max="3845" width="10" style="21" customWidth="1"/>
    <col min="3846" max="3846" width="8.85546875" style="21" customWidth="1"/>
    <col min="3847" max="3847" width="9.7109375" style="21" customWidth="1"/>
    <col min="3848" max="3849" width="8.85546875" style="21" customWidth="1"/>
    <col min="3850" max="3854" width="10.28515625" style="21" customWidth="1"/>
    <col min="3855" max="3855" width="12.28515625" style="21" bestFit="1" customWidth="1"/>
    <col min="3856" max="3856" width="13.85546875" style="21" customWidth="1"/>
    <col min="3857" max="4096" width="11.42578125" style="21"/>
    <col min="4097" max="4097" width="11.42578125" style="21" customWidth="1"/>
    <col min="4098" max="4098" width="21.5703125" style="21" customWidth="1"/>
    <col min="4099" max="4099" width="10" style="21" bestFit="1" customWidth="1"/>
    <col min="4100" max="4101" width="10" style="21" customWidth="1"/>
    <col min="4102" max="4102" width="8.85546875" style="21" customWidth="1"/>
    <col min="4103" max="4103" width="9.7109375" style="21" customWidth="1"/>
    <col min="4104" max="4105" width="8.85546875" style="21" customWidth="1"/>
    <col min="4106" max="4110" width="10.28515625" style="21" customWidth="1"/>
    <col min="4111" max="4111" width="12.28515625" style="21" bestFit="1" customWidth="1"/>
    <col min="4112" max="4112" width="13.85546875" style="21" customWidth="1"/>
    <col min="4113" max="4352" width="11.42578125" style="21"/>
    <col min="4353" max="4353" width="11.42578125" style="21" customWidth="1"/>
    <col min="4354" max="4354" width="21.5703125" style="21" customWidth="1"/>
    <col min="4355" max="4355" width="10" style="21" bestFit="1" customWidth="1"/>
    <col min="4356" max="4357" width="10" style="21" customWidth="1"/>
    <col min="4358" max="4358" width="8.85546875" style="21" customWidth="1"/>
    <col min="4359" max="4359" width="9.7109375" style="21" customWidth="1"/>
    <col min="4360" max="4361" width="8.85546875" style="21" customWidth="1"/>
    <col min="4362" max="4366" width="10.28515625" style="21" customWidth="1"/>
    <col min="4367" max="4367" width="12.28515625" style="21" bestFit="1" customWidth="1"/>
    <col min="4368" max="4368" width="13.85546875" style="21" customWidth="1"/>
    <col min="4369" max="4608" width="11.42578125" style="21"/>
    <col min="4609" max="4609" width="11.42578125" style="21" customWidth="1"/>
    <col min="4610" max="4610" width="21.5703125" style="21" customWidth="1"/>
    <col min="4611" max="4611" width="10" style="21" bestFit="1" customWidth="1"/>
    <col min="4612" max="4613" width="10" style="21" customWidth="1"/>
    <col min="4614" max="4614" width="8.85546875" style="21" customWidth="1"/>
    <col min="4615" max="4615" width="9.7109375" style="21" customWidth="1"/>
    <col min="4616" max="4617" width="8.85546875" style="21" customWidth="1"/>
    <col min="4618" max="4622" width="10.28515625" style="21" customWidth="1"/>
    <col min="4623" max="4623" width="12.28515625" style="21" bestFit="1" customWidth="1"/>
    <col min="4624" max="4624" width="13.85546875" style="21" customWidth="1"/>
    <col min="4625" max="4864" width="11.42578125" style="21"/>
    <col min="4865" max="4865" width="11.42578125" style="21" customWidth="1"/>
    <col min="4866" max="4866" width="21.5703125" style="21" customWidth="1"/>
    <col min="4867" max="4867" width="10" style="21" bestFit="1" customWidth="1"/>
    <col min="4868" max="4869" width="10" style="21" customWidth="1"/>
    <col min="4870" max="4870" width="8.85546875" style="21" customWidth="1"/>
    <col min="4871" max="4871" width="9.7109375" style="21" customWidth="1"/>
    <col min="4872" max="4873" width="8.85546875" style="21" customWidth="1"/>
    <col min="4874" max="4878" width="10.28515625" style="21" customWidth="1"/>
    <col min="4879" max="4879" width="12.28515625" style="21" bestFit="1" customWidth="1"/>
    <col min="4880" max="4880" width="13.85546875" style="21" customWidth="1"/>
    <col min="4881" max="5120" width="11.42578125" style="21"/>
    <col min="5121" max="5121" width="11.42578125" style="21" customWidth="1"/>
    <col min="5122" max="5122" width="21.5703125" style="21" customWidth="1"/>
    <col min="5123" max="5123" width="10" style="21" bestFit="1" customWidth="1"/>
    <col min="5124" max="5125" width="10" style="21" customWidth="1"/>
    <col min="5126" max="5126" width="8.85546875" style="21" customWidth="1"/>
    <col min="5127" max="5127" width="9.7109375" style="21" customWidth="1"/>
    <col min="5128" max="5129" width="8.85546875" style="21" customWidth="1"/>
    <col min="5130" max="5134" width="10.28515625" style="21" customWidth="1"/>
    <col min="5135" max="5135" width="12.28515625" style="21" bestFit="1" customWidth="1"/>
    <col min="5136" max="5136" width="13.85546875" style="21" customWidth="1"/>
    <col min="5137" max="5376" width="11.42578125" style="21"/>
    <col min="5377" max="5377" width="11.42578125" style="21" customWidth="1"/>
    <col min="5378" max="5378" width="21.5703125" style="21" customWidth="1"/>
    <col min="5379" max="5379" width="10" style="21" bestFit="1" customWidth="1"/>
    <col min="5380" max="5381" width="10" style="21" customWidth="1"/>
    <col min="5382" max="5382" width="8.85546875" style="21" customWidth="1"/>
    <col min="5383" max="5383" width="9.7109375" style="21" customWidth="1"/>
    <col min="5384" max="5385" width="8.85546875" style="21" customWidth="1"/>
    <col min="5386" max="5390" width="10.28515625" style="21" customWidth="1"/>
    <col min="5391" max="5391" width="12.28515625" style="21" bestFit="1" customWidth="1"/>
    <col min="5392" max="5392" width="13.85546875" style="21" customWidth="1"/>
    <col min="5393" max="5632" width="11.42578125" style="21"/>
    <col min="5633" max="5633" width="11.42578125" style="21" customWidth="1"/>
    <col min="5634" max="5634" width="21.5703125" style="21" customWidth="1"/>
    <col min="5635" max="5635" width="10" style="21" bestFit="1" customWidth="1"/>
    <col min="5636" max="5637" width="10" style="21" customWidth="1"/>
    <col min="5638" max="5638" width="8.85546875" style="21" customWidth="1"/>
    <col min="5639" max="5639" width="9.7109375" style="21" customWidth="1"/>
    <col min="5640" max="5641" width="8.85546875" style="21" customWidth="1"/>
    <col min="5642" max="5646" width="10.28515625" style="21" customWidth="1"/>
    <col min="5647" max="5647" width="12.28515625" style="21" bestFit="1" customWidth="1"/>
    <col min="5648" max="5648" width="13.85546875" style="21" customWidth="1"/>
    <col min="5649" max="5888" width="11.42578125" style="21"/>
    <col min="5889" max="5889" width="11.42578125" style="21" customWidth="1"/>
    <col min="5890" max="5890" width="21.5703125" style="21" customWidth="1"/>
    <col min="5891" max="5891" width="10" style="21" bestFit="1" customWidth="1"/>
    <col min="5892" max="5893" width="10" style="21" customWidth="1"/>
    <col min="5894" max="5894" width="8.85546875" style="21" customWidth="1"/>
    <col min="5895" max="5895" width="9.7109375" style="21" customWidth="1"/>
    <col min="5896" max="5897" width="8.85546875" style="21" customWidth="1"/>
    <col min="5898" max="5902" width="10.28515625" style="21" customWidth="1"/>
    <col min="5903" max="5903" width="12.28515625" style="21" bestFit="1" customWidth="1"/>
    <col min="5904" max="5904" width="13.85546875" style="21" customWidth="1"/>
    <col min="5905" max="6144" width="11.42578125" style="21"/>
    <col min="6145" max="6145" width="11.42578125" style="21" customWidth="1"/>
    <col min="6146" max="6146" width="21.5703125" style="21" customWidth="1"/>
    <col min="6147" max="6147" width="10" style="21" bestFit="1" customWidth="1"/>
    <col min="6148" max="6149" width="10" style="21" customWidth="1"/>
    <col min="6150" max="6150" width="8.85546875" style="21" customWidth="1"/>
    <col min="6151" max="6151" width="9.7109375" style="21" customWidth="1"/>
    <col min="6152" max="6153" width="8.85546875" style="21" customWidth="1"/>
    <col min="6154" max="6158" width="10.28515625" style="21" customWidth="1"/>
    <col min="6159" max="6159" width="12.28515625" style="21" bestFit="1" customWidth="1"/>
    <col min="6160" max="6160" width="13.85546875" style="21" customWidth="1"/>
    <col min="6161" max="6400" width="11.42578125" style="21"/>
    <col min="6401" max="6401" width="11.42578125" style="21" customWidth="1"/>
    <col min="6402" max="6402" width="21.5703125" style="21" customWidth="1"/>
    <col min="6403" max="6403" width="10" style="21" bestFit="1" customWidth="1"/>
    <col min="6404" max="6405" width="10" style="21" customWidth="1"/>
    <col min="6406" max="6406" width="8.85546875" style="21" customWidth="1"/>
    <col min="6407" max="6407" width="9.7109375" style="21" customWidth="1"/>
    <col min="6408" max="6409" width="8.85546875" style="21" customWidth="1"/>
    <col min="6410" max="6414" width="10.28515625" style="21" customWidth="1"/>
    <col min="6415" max="6415" width="12.28515625" style="21" bestFit="1" customWidth="1"/>
    <col min="6416" max="6416" width="13.85546875" style="21" customWidth="1"/>
    <col min="6417" max="6656" width="11.42578125" style="21"/>
    <col min="6657" max="6657" width="11.42578125" style="21" customWidth="1"/>
    <col min="6658" max="6658" width="21.5703125" style="21" customWidth="1"/>
    <col min="6659" max="6659" width="10" style="21" bestFit="1" customWidth="1"/>
    <col min="6660" max="6661" width="10" style="21" customWidth="1"/>
    <col min="6662" max="6662" width="8.85546875" style="21" customWidth="1"/>
    <col min="6663" max="6663" width="9.7109375" style="21" customWidth="1"/>
    <col min="6664" max="6665" width="8.85546875" style="21" customWidth="1"/>
    <col min="6666" max="6670" width="10.28515625" style="21" customWidth="1"/>
    <col min="6671" max="6671" width="12.28515625" style="21" bestFit="1" customWidth="1"/>
    <col min="6672" max="6672" width="13.85546875" style="21" customWidth="1"/>
    <col min="6673" max="6912" width="11.42578125" style="21"/>
    <col min="6913" max="6913" width="11.42578125" style="21" customWidth="1"/>
    <col min="6914" max="6914" width="21.5703125" style="21" customWidth="1"/>
    <col min="6915" max="6915" width="10" style="21" bestFit="1" customWidth="1"/>
    <col min="6916" max="6917" width="10" style="21" customWidth="1"/>
    <col min="6918" max="6918" width="8.85546875" style="21" customWidth="1"/>
    <col min="6919" max="6919" width="9.7109375" style="21" customWidth="1"/>
    <col min="6920" max="6921" width="8.85546875" style="21" customWidth="1"/>
    <col min="6922" max="6926" width="10.28515625" style="21" customWidth="1"/>
    <col min="6927" max="6927" width="12.28515625" style="21" bestFit="1" customWidth="1"/>
    <col min="6928" max="6928" width="13.85546875" style="21" customWidth="1"/>
    <col min="6929" max="7168" width="11.42578125" style="21"/>
    <col min="7169" max="7169" width="11.42578125" style="21" customWidth="1"/>
    <col min="7170" max="7170" width="21.5703125" style="21" customWidth="1"/>
    <col min="7171" max="7171" width="10" style="21" bestFit="1" customWidth="1"/>
    <col min="7172" max="7173" width="10" style="21" customWidth="1"/>
    <col min="7174" max="7174" width="8.85546875" style="21" customWidth="1"/>
    <col min="7175" max="7175" width="9.7109375" style="21" customWidth="1"/>
    <col min="7176" max="7177" width="8.85546875" style="21" customWidth="1"/>
    <col min="7178" max="7182" width="10.28515625" style="21" customWidth="1"/>
    <col min="7183" max="7183" width="12.28515625" style="21" bestFit="1" customWidth="1"/>
    <col min="7184" max="7184" width="13.85546875" style="21" customWidth="1"/>
    <col min="7185" max="7424" width="11.42578125" style="21"/>
    <col min="7425" max="7425" width="11.42578125" style="21" customWidth="1"/>
    <col min="7426" max="7426" width="21.5703125" style="21" customWidth="1"/>
    <col min="7427" max="7427" width="10" style="21" bestFit="1" customWidth="1"/>
    <col min="7428" max="7429" width="10" style="21" customWidth="1"/>
    <col min="7430" max="7430" width="8.85546875" style="21" customWidth="1"/>
    <col min="7431" max="7431" width="9.7109375" style="21" customWidth="1"/>
    <col min="7432" max="7433" width="8.85546875" style="21" customWidth="1"/>
    <col min="7434" max="7438" width="10.28515625" style="21" customWidth="1"/>
    <col min="7439" max="7439" width="12.28515625" style="21" bestFit="1" customWidth="1"/>
    <col min="7440" max="7440" width="13.85546875" style="21" customWidth="1"/>
    <col min="7441" max="7680" width="11.42578125" style="21"/>
    <col min="7681" max="7681" width="11.42578125" style="21" customWidth="1"/>
    <col min="7682" max="7682" width="21.5703125" style="21" customWidth="1"/>
    <col min="7683" max="7683" width="10" style="21" bestFit="1" customWidth="1"/>
    <col min="7684" max="7685" width="10" style="21" customWidth="1"/>
    <col min="7686" max="7686" width="8.85546875" style="21" customWidth="1"/>
    <col min="7687" max="7687" width="9.7109375" style="21" customWidth="1"/>
    <col min="7688" max="7689" width="8.85546875" style="21" customWidth="1"/>
    <col min="7690" max="7694" width="10.28515625" style="21" customWidth="1"/>
    <col min="7695" max="7695" width="12.28515625" style="21" bestFit="1" customWidth="1"/>
    <col min="7696" max="7696" width="13.85546875" style="21" customWidth="1"/>
    <col min="7697" max="7936" width="11.42578125" style="21"/>
    <col min="7937" max="7937" width="11.42578125" style="21" customWidth="1"/>
    <col min="7938" max="7938" width="21.5703125" style="21" customWidth="1"/>
    <col min="7939" max="7939" width="10" style="21" bestFit="1" customWidth="1"/>
    <col min="7940" max="7941" width="10" style="21" customWidth="1"/>
    <col min="7942" max="7942" width="8.85546875" style="21" customWidth="1"/>
    <col min="7943" max="7943" width="9.7109375" style="21" customWidth="1"/>
    <col min="7944" max="7945" width="8.85546875" style="21" customWidth="1"/>
    <col min="7946" max="7950" width="10.28515625" style="21" customWidth="1"/>
    <col min="7951" max="7951" width="12.28515625" style="21" bestFit="1" customWidth="1"/>
    <col min="7952" max="7952" width="13.85546875" style="21" customWidth="1"/>
    <col min="7953" max="8192" width="11.42578125" style="21"/>
    <col min="8193" max="8193" width="11.42578125" style="21" customWidth="1"/>
    <col min="8194" max="8194" width="21.5703125" style="21" customWidth="1"/>
    <col min="8195" max="8195" width="10" style="21" bestFit="1" customWidth="1"/>
    <col min="8196" max="8197" width="10" style="21" customWidth="1"/>
    <col min="8198" max="8198" width="8.85546875" style="21" customWidth="1"/>
    <col min="8199" max="8199" width="9.7109375" style="21" customWidth="1"/>
    <col min="8200" max="8201" width="8.85546875" style="21" customWidth="1"/>
    <col min="8202" max="8206" width="10.28515625" style="21" customWidth="1"/>
    <col min="8207" max="8207" width="12.28515625" style="21" bestFit="1" customWidth="1"/>
    <col min="8208" max="8208" width="13.85546875" style="21" customWidth="1"/>
    <col min="8209" max="8448" width="11.42578125" style="21"/>
    <col min="8449" max="8449" width="11.42578125" style="21" customWidth="1"/>
    <col min="8450" max="8450" width="21.5703125" style="21" customWidth="1"/>
    <col min="8451" max="8451" width="10" style="21" bestFit="1" customWidth="1"/>
    <col min="8452" max="8453" width="10" style="21" customWidth="1"/>
    <col min="8454" max="8454" width="8.85546875" style="21" customWidth="1"/>
    <col min="8455" max="8455" width="9.7109375" style="21" customWidth="1"/>
    <col min="8456" max="8457" width="8.85546875" style="21" customWidth="1"/>
    <col min="8458" max="8462" width="10.28515625" style="21" customWidth="1"/>
    <col min="8463" max="8463" width="12.28515625" style="21" bestFit="1" customWidth="1"/>
    <col min="8464" max="8464" width="13.85546875" style="21" customWidth="1"/>
    <col min="8465" max="8704" width="11.42578125" style="21"/>
    <col min="8705" max="8705" width="11.42578125" style="21" customWidth="1"/>
    <col min="8706" max="8706" width="21.5703125" style="21" customWidth="1"/>
    <col min="8707" max="8707" width="10" style="21" bestFit="1" customWidth="1"/>
    <col min="8708" max="8709" width="10" style="21" customWidth="1"/>
    <col min="8710" max="8710" width="8.85546875" style="21" customWidth="1"/>
    <col min="8711" max="8711" width="9.7109375" style="21" customWidth="1"/>
    <col min="8712" max="8713" width="8.85546875" style="21" customWidth="1"/>
    <col min="8714" max="8718" width="10.28515625" style="21" customWidth="1"/>
    <col min="8719" max="8719" width="12.28515625" style="21" bestFit="1" customWidth="1"/>
    <col min="8720" max="8720" width="13.85546875" style="21" customWidth="1"/>
    <col min="8721" max="8960" width="11.42578125" style="21"/>
    <col min="8961" max="8961" width="11.42578125" style="21" customWidth="1"/>
    <col min="8962" max="8962" width="21.5703125" style="21" customWidth="1"/>
    <col min="8963" max="8963" width="10" style="21" bestFit="1" customWidth="1"/>
    <col min="8964" max="8965" width="10" style="21" customWidth="1"/>
    <col min="8966" max="8966" width="8.85546875" style="21" customWidth="1"/>
    <col min="8967" max="8967" width="9.7109375" style="21" customWidth="1"/>
    <col min="8968" max="8969" width="8.85546875" style="21" customWidth="1"/>
    <col min="8970" max="8974" width="10.28515625" style="21" customWidth="1"/>
    <col min="8975" max="8975" width="12.28515625" style="21" bestFit="1" customWidth="1"/>
    <col min="8976" max="8976" width="13.85546875" style="21" customWidth="1"/>
    <col min="8977" max="9216" width="11.42578125" style="21"/>
    <col min="9217" max="9217" width="11.42578125" style="21" customWidth="1"/>
    <col min="9218" max="9218" width="21.5703125" style="21" customWidth="1"/>
    <col min="9219" max="9219" width="10" style="21" bestFit="1" customWidth="1"/>
    <col min="9220" max="9221" width="10" style="21" customWidth="1"/>
    <col min="9222" max="9222" width="8.85546875" style="21" customWidth="1"/>
    <col min="9223" max="9223" width="9.7109375" style="21" customWidth="1"/>
    <col min="9224" max="9225" width="8.85546875" style="21" customWidth="1"/>
    <col min="9226" max="9230" width="10.28515625" style="21" customWidth="1"/>
    <col min="9231" max="9231" width="12.28515625" style="21" bestFit="1" customWidth="1"/>
    <col min="9232" max="9232" width="13.85546875" style="21" customWidth="1"/>
    <col min="9233" max="9472" width="11.42578125" style="21"/>
    <col min="9473" max="9473" width="11.42578125" style="21" customWidth="1"/>
    <col min="9474" max="9474" width="21.5703125" style="21" customWidth="1"/>
    <col min="9475" max="9475" width="10" style="21" bestFit="1" customWidth="1"/>
    <col min="9476" max="9477" width="10" style="21" customWidth="1"/>
    <col min="9478" max="9478" width="8.85546875" style="21" customWidth="1"/>
    <col min="9479" max="9479" width="9.7109375" style="21" customWidth="1"/>
    <col min="9480" max="9481" width="8.85546875" style="21" customWidth="1"/>
    <col min="9482" max="9486" width="10.28515625" style="21" customWidth="1"/>
    <col min="9487" max="9487" width="12.28515625" style="21" bestFit="1" customWidth="1"/>
    <col min="9488" max="9488" width="13.85546875" style="21" customWidth="1"/>
    <col min="9489" max="9728" width="11.42578125" style="21"/>
    <col min="9729" max="9729" width="11.42578125" style="21" customWidth="1"/>
    <col min="9730" max="9730" width="21.5703125" style="21" customWidth="1"/>
    <col min="9731" max="9731" width="10" style="21" bestFit="1" customWidth="1"/>
    <col min="9732" max="9733" width="10" style="21" customWidth="1"/>
    <col min="9734" max="9734" width="8.85546875" style="21" customWidth="1"/>
    <col min="9735" max="9735" width="9.7109375" style="21" customWidth="1"/>
    <col min="9736" max="9737" width="8.85546875" style="21" customWidth="1"/>
    <col min="9738" max="9742" width="10.28515625" style="21" customWidth="1"/>
    <col min="9743" max="9743" width="12.28515625" style="21" bestFit="1" customWidth="1"/>
    <col min="9744" max="9744" width="13.85546875" style="21" customWidth="1"/>
    <col min="9745" max="9984" width="11.42578125" style="21"/>
    <col min="9985" max="9985" width="11.42578125" style="21" customWidth="1"/>
    <col min="9986" max="9986" width="21.5703125" style="21" customWidth="1"/>
    <col min="9987" max="9987" width="10" style="21" bestFit="1" customWidth="1"/>
    <col min="9988" max="9989" width="10" style="21" customWidth="1"/>
    <col min="9990" max="9990" width="8.85546875" style="21" customWidth="1"/>
    <col min="9991" max="9991" width="9.7109375" style="21" customWidth="1"/>
    <col min="9992" max="9993" width="8.85546875" style="21" customWidth="1"/>
    <col min="9994" max="9998" width="10.28515625" style="21" customWidth="1"/>
    <col min="9999" max="9999" width="12.28515625" style="21" bestFit="1" customWidth="1"/>
    <col min="10000" max="10000" width="13.85546875" style="21" customWidth="1"/>
    <col min="10001" max="10240" width="11.42578125" style="21"/>
    <col min="10241" max="10241" width="11.42578125" style="21" customWidth="1"/>
    <col min="10242" max="10242" width="21.5703125" style="21" customWidth="1"/>
    <col min="10243" max="10243" width="10" style="21" bestFit="1" customWidth="1"/>
    <col min="10244" max="10245" width="10" style="21" customWidth="1"/>
    <col min="10246" max="10246" width="8.85546875" style="21" customWidth="1"/>
    <col min="10247" max="10247" width="9.7109375" style="21" customWidth="1"/>
    <col min="10248" max="10249" width="8.85546875" style="21" customWidth="1"/>
    <col min="10250" max="10254" width="10.28515625" style="21" customWidth="1"/>
    <col min="10255" max="10255" width="12.28515625" style="21" bestFit="1" customWidth="1"/>
    <col min="10256" max="10256" width="13.85546875" style="21" customWidth="1"/>
    <col min="10257" max="10496" width="11.42578125" style="21"/>
    <col min="10497" max="10497" width="11.42578125" style="21" customWidth="1"/>
    <col min="10498" max="10498" width="21.5703125" style="21" customWidth="1"/>
    <col min="10499" max="10499" width="10" style="21" bestFit="1" customWidth="1"/>
    <col min="10500" max="10501" width="10" style="21" customWidth="1"/>
    <col min="10502" max="10502" width="8.85546875" style="21" customWidth="1"/>
    <col min="10503" max="10503" width="9.7109375" style="21" customWidth="1"/>
    <col min="10504" max="10505" width="8.85546875" style="21" customWidth="1"/>
    <col min="10506" max="10510" width="10.28515625" style="21" customWidth="1"/>
    <col min="10511" max="10511" width="12.28515625" style="21" bestFit="1" customWidth="1"/>
    <col min="10512" max="10512" width="13.85546875" style="21" customWidth="1"/>
    <col min="10513" max="10752" width="11.42578125" style="21"/>
    <col min="10753" max="10753" width="11.42578125" style="21" customWidth="1"/>
    <col min="10754" max="10754" width="21.5703125" style="21" customWidth="1"/>
    <col min="10755" max="10755" width="10" style="21" bestFit="1" customWidth="1"/>
    <col min="10756" max="10757" width="10" style="21" customWidth="1"/>
    <col min="10758" max="10758" width="8.85546875" style="21" customWidth="1"/>
    <col min="10759" max="10759" width="9.7109375" style="21" customWidth="1"/>
    <col min="10760" max="10761" width="8.85546875" style="21" customWidth="1"/>
    <col min="10762" max="10766" width="10.28515625" style="21" customWidth="1"/>
    <col min="10767" max="10767" width="12.28515625" style="21" bestFit="1" customWidth="1"/>
    <col min="10768" max="10768" width="13.85546875" style="21" customWidth="1"/>
    <col min="10769" max="11008" width="11.42578125" style="21"/>
    <col min="11009" max="11009" width="11.42578125" style="21" customWidth="1"/>
    <col min="11010" max="11010" width="21.5703125" style="21" customWidth="1"/>
    <col min="11011" max="11011" width="10" style="21" bestFit="1" customWidth="1"/>
    <col min="11012" max="11013" width="10" style="21" customWidth="1"/>
    <col min="11014" max="11014" width="8.85546875" style="21" customWidth="1"/>
    <col min="11015" max="11015" width="9.7109375" style="21" customWidth="1"/>
    <col min="11016" max="11017" width="8.85546875" style="21" customWidth="1"/>
    <col min="11018" max="11022" width="10.28515625" style="21" customWidth="1"/>
    <col min="11023" max="11023" width="12.28515625" style="21" bestFit="1" customWidth="1"/>
    <col min="11024" max="11024" width="13.85546875" style="21" customWidth="1"/>
    <col min="11025" max="11264" width="11.42578125" style="21"/>
    <col min="11265" max="11265" width="11.42578125" style="21" customWidth="1"/>
    <col min="11266" max="11266" width="21.5703125" style="21" customWidth="1"/>
    <col min="11267" max="11267" width="10" style="21" bestFit="1" customWidth="1"/>
    <col min="11268" max="11269" width="10" style="21" customWidth="1"/>
    <col min="11270" max="11270" width="8.85546875" style="21" customWidth="1"/>
    <col min="11271" max="11271" width="9.7109375" style="21" customWidth="1"/>
    <col min="11272" max="11273" width="8.85546875" style="21" customWidth="1"/>
    <col min="11274" max="11278" width="10.28515625" style="21" customWidth="1"/>
    <col min="11279" max="11279" width="12.28515625" style="21" bestFit="1" customWidth="1"/>
    <col min="11280" max="11280" width="13.85546875" style="21" customWidth="1"/>
    <col min="11281" max="11520" width="11.42578125" style="21"/>
    <col min="11521" max="11521" width="11.42578125" style="21" customWidth="1"/>
    <col min="11522" max="11522" width="21.5703125" style="21" customWidth="1"/>
    <col min="11523" max="11523" width="10" style="21" bestFit="1" customWidth="1"/>
    <col min="11524" max="11525" width="10" style="21" customWidth="1"/>
    <col min="11526" max="11526" width="8.85546875" style="21" customWidth="1"/>
    <col min="11527" max="11527" width="9.7109375" style="21" customWidth="1"/>
    <col min="11528" max="11529" width="8.85546875" style="21" customWidth="1"/>
    <col min="11530" max="11534" width="10.28515625" style="21" customWidth="1"/>
    <col min="11535" max="11535" width="12.28515625" style="21" bestFit="1" customWidth="1"/>
    <col min="11536" max="11536" width="13.85546875" style="21" customWidth="1"/>
    <col min="11537" max="11776" width="11.42578125" style="21"/>
    <col min="11777" max="11777" width="11.42578125" style="21" customWidth="1"/>
    <col min="11778" max="11778" width="21.5703125" style="21" customWidth="1"/>
    <col min="11779" max="11779" width="10" style="21" bestFit="1" customWidth="1"/>
    <col min="11780" max="11781" width="10" style="21" customWidth="1"/>
    <col min="11782" max="11782" width="8.85546875" style="21" customWidth="1"/>
    <col min="11783" max="11783" width="9.7109375" style="21" customWidth="1"/>
    <col min="11784" max="11785" width="8.85546875" style="21" customWidth="1"/>
    <col min="11786" max="11790" width="10.28515625" style="21" customWidth="1"/>
    <col min="11791" max="11791" width="12.28515625" style="21" bestFit="1" customWidth="1"/>
    <col min="11792" max="11792" width="13.85546875" style="21" customWidth="1"/>
    <col min="11793" max="12032" width="11.42578125" style="21"/>
    <col min="12033" max="12033" width="11.42578125" style="21" customWidth="1"/>
    <col min="12034" max="12034" width="21.5703125" style="21" customWidth="1"/>
    <col min="12035" max="12035" width="10" style="21" bestFit="1" customWidth="1"/>
    <col min="12036" max="12037" width="10" style="21" customWidth="1"/>
    <col min="12038" max="12038" width="8.85546875" style="21" customWidth="1"/>
    <col min="12039" max="12039" width="9.7109375" style="21" customWidth="1"/>
    <col min="12040" max="12041" width="8.85546875" style="21" customWidth="1"/>
    <col min="12042" max="12046" width="10.28515625" style="21" customWidth="1"/>
    <col min="12047" max="12047" width="12.28515625" style="21" bestFit="1" customWidth="1"/>
    <col min="12048" max="12048" width="13.85546875" style="21" customWidth="1"/>
    <col min="12049" max="12288" width="11.42578125" style="21"/>
    <col min="12289" max="12289" width="11.42578125" style="21" customWidth="1"/>
    <col min="12290" max="12290" width="21.5703125" style="21" customWidth="1"/>
    <col min="12291" max="12291" width="10" style="21" bestFit="1" customWidth="1"/>
    <col min="12292" max="12293" width="10" style="21" customWidth="1"/>
    <col min="12294" max="12294" width="8.85546875" style="21" customWidth="1"/>
    <col min="12295" max="12295" width="9.7109375" style="21" customWidth="1"/>
    <col min="12296" max="12297" width="8.85546875" style="21" customWidth="1"/>
    <col min="12298" max="12302" width="10.28515625" style="21" customWidth="1"/>
    <col min="12303" max="12303" width="12.28515625" style="21" bestFit="1" customWidth="1"/>
    <col min="12304" max="12304" width="13.85546875" style="21" customWidth="1"/>
    <col min="12305" max="12544" width="11.42578125" style="21"/>
    <col min="12545" max="12545" width="11.42578125" style="21" customWidth="1"/>
    <col min="12546" max="12546" width="21.5703125" style="21" customWidth="1"/>
    <col min="12547" max="12547" width="10" style="21" bestFit="1" customWidth="1"/>
    <col min="12548" max="12549" width="10" style="21" customWidth="1"/>
    <col min="12550" max="12550" width="8.85546875" style="21" customWidth="1"/>
    <col min="12551" max="12551" width="9.7109375" style="21" customWidth="1"/>
    <col min="12552" max="12553" width="8.85546875" style="21" customWidth="1"/>
    <col min="12554" max="12558" width="10.28515625" style="21" customWidth="1"/>
    <col min="12559" max="12559" width="12.28515625" style="21" bestFit="1" customWidth="1"/>
    <col min="12560" max="12560" width="13.85546875" style="21" customWidth="1"/>
    <col min="12561" max="12800" width="11.42578125" style="21"/>
    <col min="12801" max="12801" width="11.42578125" style="21" customWidth="1"/>
    <col min="12802" max="12802" width="21.5703125" style="21" customWidth="1"/>
    <col min="12803" max="12803" width="10" style="21" bestFit="1" customWidth="1"/>
    <col min="12804" max="12805" width="10" style="21" customWidth="1"/>
    <col min="12806" max="12806" width="8.85546875" style="21" customWidth="1"/>
    <col min="12807" max="12807" width="9.7109375" style="21" customWidth="1"/>
    <col min="12808" max="12809" width="8.85546875" style="21" customWidth="1"/>
    <col min="12810" max="12814" width="10.28515625" style="21" customWidth="1"/>
    <col min="12815" max="12815" width="12.28515625" style="21" bestFit="1" customWidth="1"/>
    <col min="12816" max="12816" width="13.85546875" style="21" customWidth="1"/>
    <col min="12817" max="13056" width="11.42578125" style="21"/>
    <col min="13057" max="13057" width="11.42578125" style="21" customWidth="1"/>
    <col min="13058" max="13058" width="21.5703125" style="21" customWidth="1"/>
    <col min="13059" max="13059" width="10" style="21" bestFit="1" customWidth="1"/>
    <col min="13060" max="13061" width="10" style="21" customWidth="1"/>
    <col min="13062" max="13062" width="8.85546875" style="21" customWidth="1"/>
    <col min="13063" max="13063" width="9.7109375" style="21" customWidth="1"/>
    <col min="13064" max="13065" width="8.85546875" style="21" customWidth="1"/>
    <col min="13066" max="13070" width="10.28515625" style="21" customWidth="1"/>
    <col min="13071" max="13071" width="12.28515625" style="21" bestFit="1" customWidth="1"/>
    <col min="13072" max="13072" width="13.85546875" style="21" customWidth="1"/>
    <col min="13073" max="13312" width="11.42578125" style="21"/>
    <col min="13313" max="13313" width="11.42578125" style="21" customWidth="1"/>
    <col min="13314" max="13314" width="21.5703125" style="21" customWidth="1"/>
    <col min="13315" max="13315" width="10" style="21" bestFit="1" customWidth="1"/>
    <col min="13316" max="13317" width="10" style="21" customWidth="1"/>
    <col min="13318" max="13318" width="8.85546875" style="21" customWidth="1"/>
    <col min="13319" max="13319" width="9.7109375" style="21" customWidth="1"/>
    <col min="13320" max="13321" width="8.85546875" style="21" customWidth="1"/>
    <col min="13322" max="13326" width="10.28515625" style="21" customWidth="1"/>
    <col min="13327" max="13327" width="12.28515625" style="21" bestFit="1" customWidth="1"/>
    <col min="13328" max="13328" width="13.85546875" style="21" customWidth="1"/>
    <col min="13329" max="13568" width="11.42578125" style="21"/>
    <col min="13569" max="13569" width="11.42578125" style="21" customWidth="1"/>
    <col min="13570" max="13570" width="21.5703125" style="21" customWidth="1"/>
    <col min="13571" max="13571" width="10" style="21" bestFit="1" customWidth="1"/>
    <col min="13572" max="13573" width="10" style="21" customWidth="1"/>
    <col min="13574" max="13574" width="8.85546875" style="21" customWidth="1"/>
    <col min="13575" max="13575" width="9.7109375" style="21" customWidth="1"/>
    <col min="13576" max="13577" width="8.85546875" style="21" customWidth="1"/>
    <col min="13578" max="13582" width="10.28515625" style="21" customWidth="1"/>
    <col min="13583" max="13583" width="12.28515625" style="21" bestFit="1" customWidth="1"/>
    <col min="13584" max="13584" width="13.85546875" style="21" customWidth="1"/>
    <col min="13585" max="13824" width="11.42578125" style="21"/>
    <col min="13825" max="13825" width="11.42578125" style="21" customWidth="1"/>
    <col min="13826" max="13826" width="21.5703125" style="21" customWidth="1"/>
    <col min="13827" max="13827" width="10" style="21" bestFit="1" customWidth="1"/>
    <col min="13828" max="13829" width="10" style="21" customWidth="1"/>
    <col min="13830" max="13830" width="8.85546875" style="21" customWidth="1"/>
    <col min="13831" max="13831" width="9.7109375" style="21" customWidth="1"/>
    <col min="13832" max="13833" width="8.85546875" style="21" customWidth="1"/>
    <col min="13834" max="13838" width="10.28515625" style="21" customWidth="1"/>
    <col min="13839" max="13839" width="12.28515625" style="21" bestFit="1" customWidth="1"/>
    <col min="13840" max="13840" width="13.85546875" style="21" customWidth="1"/>
    <col min="13841" max="14080" width="11.42578125" style="21"/>
    <col min="14081" max="14081" width="11.42578125" style="21" customWidth="1"/>
    <col min="14082" max="14082" width="21.5703125" style="21" customWidth="1"/>
    <col min="14083" max="14083" width="10" style="21" bestFit="1" customWidth="1"/>
    <col min="14084" max="14085" width="10" style="21" customWidth="1"/>
    <col min="14086" max="14086" width="8.85546875" style="21" customWidth="1"/>
    <col min="14087" max="14087" width="9.7109375" style="21" customWidth="1"/>
    <col min="14088" max="14089" width="8.85546875" style="21" customWidth="1"/>
    <col min="14090" max="14094" width="10.28515625" style="21" customWidth="1"/>
    <col min="14095" max="14095" width="12.28515625" style="21" bestFit="1" customWidth="1"/>
    <col min="14096" max="14096" width="13.85546875" style="21" customWidth="1"/>
    <col min="14097" max="14336" width="11.42578125" style="21"/>
    <col min="14337" max="14337" width="11.42578125" style="21" customWidth="1"/>
    <col min="14338" max="14338" width="21.5703125" style="21" customWidth="1"/>
    <col min="14339" max="14339" width="10" style="21" bestFit="1" customWidth="1"/>
    <col min="14340" max="14341" width="10" style="21" customWidth="1"/>
    <col min="14342" max="14342" width="8.85546875" style="21" customWidth="1"/>
    <col min="14343" max="14343" width="9.7109375" style="21" customWidth="1"/>
    <col min="14344" max="14345" width="8.85546875" style="21" customWidth="1"/>
    <col min="14346" max="14350" width="10.28515625" style="21" customWidth="1"/>
    <col min="14351" max="14351" width="12.28515625" style="21" bestFit="1" customWidth="1"/>
    <col min="14352" max="14352" width="13.85546875" style="21" customWidth="1"/>
    <col min="14353" max="14592" width="11.42578125" style="21"/>
    <col min="14593" max="14593" width="11.42578125" style="21" customWidth="1"/>
    <col min="14594" max="14594" width="21.5703125" style="21" customWidth="1"/>
    <col min="14595" max="14595" width="10" style="21" bestFit="1" customWidth="1"/>
    <col min="14596" max="14597" width="10" style="21" customWidth="1"/>
    <col min="14598" max="14598" width="8.85546875" style="21" customWidth="1"/>
    <col min="14599" max="14599" width="9.7109375" style="21" customWidth="1"/>
    <col min="14600" max="14601" width="8.85546875" style="21" customWidth="1"/>
    <col min="14602" max="14606" width="10.28515625" style="21" customWidth="1"/>
    <col min="14607" max="14607" width="12.28515625" style="21" bestFit="1" customWidth="1"/>
    <col min="14608" max="14608" width="13.85546875" style="21" customWidth="1"/>
    <col min="14609" max="14848" width="11.42578125" style="21"/>
    <col min="14849" max="14849" width="11.42578125" style="21" customWidth="1"/>
    <col min="14850" max="14850" width="21.5703125" style="21" customWidth="1"/>
    <col min="14851" max="14851" width="10" style="21" bestFit="1" customWidth="1"/>
    <col min="14852" max="14853" width="10" style="21" customWidth="1"/>
    <col min="14854" max="14854" width="8.85546875" style="21" customWidth="1"/>
    <col min="14855" max="14855" width="9.7109375" style="21" customWidth="1"/>
    <col min="14856" max="14857" width="8.85546875" style="21" customWidth="1"/>
    <col min="14858" max="14862" width="10.28515625" style="21" customWidth="1"/>
    <col min="14863" max="14863" width="12.28515625" style="21" bestFit="1" customWidth="1"/>
    <col min="14864" max="14864" width="13.85546875" style="21" customWidth="1"/>
    <col min="14865" max="15104" width="11.42578125" style="21"/>
    <col min="15105" max="15105" width="11.42578125" style="21" customWidth="1"/>
    <col min="15106" max="15106" width="21.5703125" style="21" customWidth="1"/>
    <col min="15107" max="15107" width="10" style="21" bestFit="1" customWidth="1"/>
    <col min="15108" max="15109" width="10" style="21" customWidth="1"/>
    <col min="15110" max="15110" width="8.85546875" style="21" customWidth="1"/>
    <col min="15111" max="15111" width="9.7109375" style="21" customWidth="1"/>
    <col min="15112" max="15113" width="8.85546875" style="21" customWidth="1"/>
    <col min="15114" max="15118" width="10.28515625" style="21" customWidth="1"/>
    <col min="15119" max="15119" width="12.28515625" style="21" bestFit="1" customWidth="1"/>
    <col min="15120" max="15120" width="13.85546875" style="21" customWidth="1"/>
    <col min="15121" max="15360" width="11.42578125" style="21"/>
    <col min="15361" max="15361" width="11.42578125" style="21" customWidth="1"/>
    <col min="15362" max="15362" width="21.5703125" style="21" customWidth="1"/>
    <col min="15363" max="15363" width="10" style="21" bestFit="1" customWidth="1"/>
    <col min="15364" max="15365" width="10" style="21" customWidth="1"/>
    <col min="15366" max="15366" width="8.85546875" style="21" customWidth="1"/>
    <col min="15367" max="15367" width="9.7109375" style="21" customWidth="1"/>
    <col min="15368" max="15369" width="8.85546875" style="21" customWidth="1"/>
    <col min="15370" max="15374" width="10.28515625" style="21" customWidth="1"/>
    <col min="15375" max="15375" width="12.28515625" style="21" bestFit="1" customWidth="1"/>
    <col min="15376" max="15376" width="13.85546875" style="21" customWidth="1"/>
    <col min="15377" max="15616" width="11.42578125" style="21"/>
    <col min="15617" max="15617" width="11.42578125" style="21" customWidth="1"/>
    <col min="15618" max="15618" width="21.5703125" style="21" customWidth="1"/>
    <col min="15619" max="15619" width="10" style="21" bestFit="1" customWidth="1"/>
    <col min="15620" max="15621" width="10" style="21" customWidth="1"/>
    <col min="15622" max="15622" width="8.85546875" style="21" customWidth="1"/>
    <col min="15623" max="15623" width="9.7109375" style="21" customWidth="1"/>
    <col min="15624" max="15625" width="8.85546875" style="21" customWidth="1"/>
    <col min="15626" max="15630" width="10.28515625" style="21" customWidth="1"/>
    <col min="15631" max="15631" width="12.28515625" style="21" bestFit="1" customWidth="1"/>
    <col min="15632" max="15632" width="13.85546875" style="21" customWidth="1"/>
    <col min="15633" max="15872" width="11.42578125" style="21"/>
    <col min="15873" max="15873" width="11.42578125" style="21" customWidth="1"/>
    <col min="15874" max="15874" width="21.5703125" style="21" customWidth="1"/>
    <col min="15875" max="15875" width="10" style="21" bestFit="1" customWidth="1"/>
    <col min="15876" max="15877" width="10" style="21" customWidth="1"/>
    <col min="15878" max="15878" width="8.85546875" style="21" customWidth="1"/>
    <col min="15879" max="15879" width="9.7109375" style="21" customWidth="1"/>
    <col min="15880" max="15881" width="8.85546875" style="21" customWidth="1"/>
    <col min="15882" max="15886" width="10.28515625" style="21" customWidth="1"/>
    <col min="15887" max="15887" width="12.28515625" style="21" bestFit="1" customWidth="1"/>
    <col min="15888" max="15888" width="13.85546875" style="21" customWidth="1"/>
    <col min="15889" max="16128" width="11.42578125" style="21"/>
    <col min="16129" max="16129" width="11.42578125" style="21" customWidth="1"/>
    <col min="16130" max="16130" width="21.5703125" style="21" customWidth="1"/>
    <col min="16131" max="16131" width="10" style="21" bestFit="1" customWidth="1"/>
    <col min="16132" max="16133" width="10" style="21" customWidth="1"/>
    <col min="16134" max="16134" width="8.85546875" style="21" customWidth="1"/>
    <col min="16135" max="16135" width="9.7109375" style="21" customWidth="1"/>
    <col min="16136" max="16137" width="8.85546875" style="21" customWidth="1"/>
    <col min="16138" max="16142" width="10.28515625" style="21" customWidth="1"/>
    <col min="16143" max="16143" width="12.28515625" style="21" bestFit="1" customWidth="1"/>
    <col min="16144" max="16144" width="13.85546875" style="21" customWidth="1"/>
    <col min="16145" max="16384" width="11.42578125" style="21"/>
  </cols>
  <sheetData>
    <row r="1" spans="2:43" s="12" customFormat="1" ht="15" x14ac:dyDescent="0.3">
      <c r="B1" s="332" t="s">
        <v>127</v>
      </c>
      <c r="C1" s="332"/>
      <c r="D1" s="332"/>
      <c r="E1" s="332"/>
      <c r="F1" s="332"/>
      <c r="G1" s="332"/>
      <c r="H1" s="332"/>
      <c r="I1" s="332"/>
      <c r="J1" s="332"/>
      <c r="K1" s="332"/>
      <c r="L1" s="332"/>
      <c r="M1" s="332"/>
      <c r="N1" s="332"/>
      <c r="O1" s="332"/>
    </row>
    <row r="2" spans="2:43" s="12" customFormat="1" ht="6.75" customHeight="1" thickBot="1" x14ac:dyDescent="0.25">
      <c r="P2" s="13"/>
    </row>
    <row r="3" spans="2:43" s="12" customFormat="1" ht="14.25" thickBot="1" x14ac:dyDescent="0.3">
      <c r="B3" s="165" t="s">
        <v>76</v>
      </c>
      <c r="C3" s="166" t="s">
        <v>51</v>
      </c>
      <c r="D3" s="166" t="s">
        <v>52</v>
      </c>
      <c r="E3" s="166" t="s">
        <v>53</v>
      </c>
      <c r="F3" s="166" t="s">
        <v>54</v>
      </c>
      <c r="G3" s="166" t="s">
        <v>55</v>
      </c>
      <c r="H3" s="166" t="s">
        <v>56</v>
      </c>
      <c r="I3" s="166" t="s">
        <v>57</v>
      </c>
      <c r="J3" s="166" t="s">
        <v>58</v>
      </c>
      <c r="K3" s="166" t="s">
        <v>59</v>
      </c>
      <c r="L3" s="166" t="s">
        <v>60</v>
      </c>
      <c r="M3" s="166" t="s">
        <v>61</v>
      </c>
      <c r="N3" s="166" t="s">
        <v>62</v>
      </c>
      <c r="O3" s="167" t="s">
        <v>63</v>
      </c>
      <c r="P3" s="13"/>
    </row>
    <row r="4" spans="2:43" s="12" customFormat="1" ht="14.25" thickBot="1" x14ac:dyDescent="0.3">
      <c r="B4" s="104" t="s">
        <v>77</v>
      </c>
      <c r="C4" s="105">
        <v>872663</v>
      </c>
      <c r="D4" s="105">
        <v>1230801</v>
      </c>
      <c r="E4" s="105">
        <v>1314513</v>
      </c>
      <c r="F4" s="105"/>
      <c r="G4" s="105"/>
      <c r="H4" s="105"/>
      <c r="I4" s="105"/>
      <c r="J4" s="105"/>
      <c r="K4" s="105"/>
      <c r="L4" s="105"/>
      <c r="M4" s="105"/>
      <c r="N4" s="105"/>
      <c r="O4" s="106">
        <f>SUM(C4:N4)</f>
        <v>3417977</v>
      </c>
      <c r="P4" s="14"/>
      <c r="Q4" s="2"/>
    </row>
    <row r="5" spans="2:43" s="12" customFormat="1" ht="14.25" thickBot="1" x14ac:dyDescent="0.3">
      <c r="B5" s="92" t="s">
        <v>78</v>
      </c>
      <c r="C5" s="105">
        <v>0</v>
      </c>
      <c r="D5" s="105">
        <v>0</v>
      </c>
      <c r="E5" s="105">
        <v>0</v>
      </c>
      <c r="F5" s="105"/>
      <c r="G5" s="105"/>
      <c r="H5" s="105"/>
      <c r="I5" s="105"/>
      <c r="J5" s="105"/>
      <c r="K5" s="105"/>
      <c r="L5" s="105"/>
      <c r="M5" s="105"/>
      <c r="N5" s="105"/>
      <c r="O5" s="106">
        <f>SUM(C5:N5)</f>
        <v>0</v>
      </c>
      <c r="P5" s="14"/>
      <c r="Q5" s="2"/>
    </row>
    <row r="6" spans="2:43" s="12" customFormat="1" ht="13.5" x14ac:dyDescent="0.25">
      <c r="B6" s="107" t="s">
        <v>79</v>
      </c>
      <c r="C6" s="105">
        <v>0</v>
      </c>
      <c r="D6" s="105">
        <v>0</v>
      </c>
      <c r="E6" s="105">
        <v>0</v>
      </c>
      <c r="F6" s="105"/>
      <c r="G6" s="105"/>
      <c r="H6" s="105"/>
      <c r="I6" s="105"/>
      <c r="J6" s="105"/>
      <c r="K6" s="105"/>
      <c r="L6" s="105"/>
      <c r="M6" s="105"/>
      <c r="N6" s="105"/>
      <c r="O6" s="106">
        <f>SUM(C6:N6)</f>
        <v>0</v>
      </c>
      <c r="P6" s="15"/>
      <c r="Q6" s="16"/>
    </row>
    <row r="7" spans="2:43" s="17" customFormat="1" ht="13.5" thickBot="1" x14ac:dyDescent="0.3">
      <c r="B7" s="108" t="s">
        <v>63</v>
      </c>
      <c r="C7" s="109">
        <f t="shared" ref="C7:N7" si="0">SUM(C4:C6)</f>
        <v>872663</v>
      </c>
      <c r="D7" s="109">
        <f t="shared" si="0"/>
        <v>1230801</v>
      </c>
      <c r="E7" s="109">
        <f t="shared" si="0"/>
        <v>1314513</v>
      </c>
      <c r="F7" s="109">
        <f t="shared" si="0"/>
        <v>0</v>
      </c>
      <c r="G7" s="109">
        <f>SUM(G4:G6)</f>
        <v>0</v>
      </c>
      <c r="H7" s="109">
        <f t="shared" si="0"/>
        <v>0</v>
      </c>
      <c r="I7" s="109">
        <f>SUM(I4:I6)</f>
        <v>0</v>
      </c>
      <c r="J7" s="109">
        <f t="shared" si="0"/>
        <v>0</v>
      </c>
      <c r="K7" s="109">
        <f t="shared" si="0"/>
        <v>0</v>
      </c>
      <c r="L7" s="109">
        <f t="shared" si="0"/>
        <v>0</v>
      </c>
      <c r="M7" s="109">
        <f t="shared" si="0"/>
        <v>0</v>
      </c>
      <c r="N7" s="109">
        <f t="shared" si="0"/>
        <v>0</v>
      </c>
      <c r="O7" s="109">
        <f>SUM(C7:N7)</f>
        <v>3417977</v>
      </c>
      <c r="P7" s="16"/>
      <c r="Q7" s="2"/>
    </row>
    <row r="8" spans="2:43" s="12" customFormat="1" ht="13.5" customHeight="1" x14ac:dyDescent="0.25">
      <c r="B8" s="33" t="s">
        <v>80</v>
      </c>
      <c r="C8" s="34"/>
      <c r="D8" s="112"/>
      <c r="E8" s="112"/>
      <c r="F8" s="112"/>
      <c r="G8" s="112"/>
      <c r="H8" s="112">
        <f>H5*6.3</f>
        <v>0</v>
      </c>
      <c r="I8" s="112">
        <f>I5*6.3</f>
        <v>0</v>
      </c>
      <c r="J8" s="112"/>
      <c r="K8" s="112"/>
      <c r="L8" s="112"/>
      <c r="M8" s="112"/>
      <c r="N8" s="112"/>
      <c r="O8" s="90"/>
      <c r="Q8" s="2"/>
    </row>
    <row r="9" spans="2:43" s="12" customFormat="1" ht="13.5" x14ac:dyDescent="0.25">
      <c r="B9" s="33" t="s">
        <v>81</v>
      </c>
      <c r="C9" s="36"/>
      <c r="D9" s="113"/>
      <c r="E9" s="113"/>
      <c r="F9" s="113"/>
      <c r="G9" s="113"/>
      <c r="H9" s="113"/>
      <c r="I9" s="113"/>
      <c r="J9" s="113"/>
      <c r="K9" s="113"/>
      <c r="L9" s="113"/>
      <c r="M9" s="113"/>
      <c r="N9" s="113"/>
      <c r="O9" s="112"/>
      <c r="P9" s="2"/>
      <c r="Q9" s="18"/>
    </row>
    <row r="10" spans="2:43" s="12" customFormat="1" ht="15" x14ac:dyDescent="0.2">
      <c r="B10" s="331" t="s">
        <v>128</v>
      </c>
      <c r="C10" s="331"/>
      <c r="D10" s="331"/>
      <c r="E10" s="331"/>
      <c r="F10" s="331"/>
      <c r="G10" s="331"/>
      <c r="H10" s="331"/>
      <c r="I10" s="331"/>
      <c r="J10" s="331"/>
      <c r="K10" s="331"/>
      <c r="L10" s="331"/>
      <c r="M10" s="331"/>
      <c r="N10" s="331"/>
      <c r="O10" s="331"/>
    </row>
    <row r="11" spans="2:43" s="12" customFormat="1" ht="4.5" customHeight="1" thickBot="1" x14ac:dyDescent="0.3">
      <c r="B11" s="37"/>
      <c r="C11" s="37"/>
      <c r="D11" s="37"/>
      <c r="E11" s="37"/>
      <c r="F11" s="37"/>
      <c r="G11" s="37"/>
      <c r="H11" s="37"/>
      <c r="I11" s="37"/>
      <c r="J11" s="37"/>
      <c r="K11" s="37"/>
      <c r="L11" s="37"/>
      <c r="M11" s="37"/>
      <c r="N11" s="37"/>
      <c r="O11" s="37"/>
    </row>
    <row r="12" spans="2:43" s="12" customFormat="1" ht="13.5" x14ac:dyDescent="0.25">
      <c r="B12" s="168" t="s">
        <v>76</v>
      </c>
      <c r="C12" s="169" t="s">
        <v>51</v>
      </c>
      <c r="D12" s="169" t="s">
        <v>52</v>
      </c>
      <c r="E12" s="169" t="s">
        <v>53</v>
      </c>
      <c r="F12" s="169" t="s">
        <v>54</v>
      </c>
      <c r="G12" s="169" t="s">
        <v>55</v>
      </c>
      <c r="H12" s="169" t="s">
        <v>56</v>
      </c>
      <c r="I12" s="169" t="s">
        <v>57</v>
      </c>
      <c r="J12" s="169" t="s">
        <v>58</v>
      </c>
      <c r="K12" s="169" t="s">
        <v>59</v>
      </c>
      <c r="L12" s="169" t="s">
        <v>60</v>
      </c>
      <c r="M12" s="169" t="s">
        <v>61</v>
      </c>
      <c r="N12" s="169" t="s">
        <v>62</v>
      </c>
      <c r="O12" s="170" t="s">
        <v>63</v>
      </c>
      <c r="P12" s="13"/>
    </row>
    <row r="13" spans="2:43" s="12" customFormat="1" ht="40.5" customHeight="1" x14ac:dyDescent="0.25">
      <c r="B13" s="114" t="s">
        <v>82</v>
      </c>
      <c r="C13" s="115">
        <v>165000</v>
      </c>
      <c r="D13" s="115">
        <v>139737</v>
      </c>
      <c r="E13" s="115">
        <v>140000</v>
      </c>
      <c r="F13" s="115"/>
      <c r="G13" s="115"/>
      <c r="H13" s="115"/>
      <c r="I13" s="115"/>
      <c r="J13" s="115"/>
      <c r="K13" s="115"/>
      <c r="L13" s="115"/>
      <c r="M13" s="115"/>
      <c r="N13" s="115"/>
      <c r="O13" s="116">
        <f>SUM(C13:N13)</f>
        <v>444737</v>
      </c>
      <c r="P13" s="19"/>
    </row>
    <row r="14" spans="2:43" s="12" customFormat="1" ht="40.5" customHeight="1" x14ac:dyDescent="0.25">
      <c r="B14" s="114" t="s">
        <v>83</v>
      </c>
      <c r="C14" s="115">
        <v>20000</v>
      </c>
      <c r="D14" s="115">
        <v>14804</v>
      </c>
      <c r="E14" s="115">
        <v>14500</v>
      </c>
      <c r="F14" s="115"/>
      <c r="G14" s="115"/>
      <c r="H14" s="115"/>
      <c r="I14" s="115"/>
      <c r="J14" s="115"/>
      <c r="K14" s="115"/>
      <c r="L14" s="115"/>
      <c r="M14" s="115"/>
      <c r="N14" s="115"/>
      <c r="O14" s="116">
        <f>SUM(C14:N14)</f>
        <v>49304</v>
      </c>
      <c r="P14" s="19"/>
    </row>
    <row r="15" spans="2:43" s="12" customFormat="1" ht="40.5" x14ac:dyDescent="0.25">
      <c r="B15" s="117" t="s">
        <v>84</v>
      </c>
      <c r="C15" s="115">
        <v>1000</v>
      </c>
      <c r="D15" s="115">
        <v>847</v>
      </c>
      <c r="E15" s="115">
        <v>1000</v>
      </c>
      <c r="F15" s="115"/>
      <c r="G15" s="115"/>
      <c r="H15" s="115"/>
      <c r="I15" s="115"/>
      <c r="J15" s="115"/>
      <c r="K15" s="115"/>
      <c r="L15" s="115"/>
      <c r="M15" s="115"/>
      <c r="N15" s="115"/>
      <c r="O15" s="116">
        <f>SUM(C15:N15)</f>
        <v>2847</v>
      </c>
      <c r="P15" s="19"/>
    </row>
    <row r="16" spans="2:43" s="12" customFormat="1" ht="14.25" thickBot="1" x14ac:dyDescent="0.3">
      <c r="B16" s="118" t="s">
        <v>63</v>
      </c>
      <c r="C16" s="109">
        <f t="shared" ref="C16:N16" si="1">SUM(C13:C15)</f>
        <v>186000</v>
      </c>
      <c r="D16" s="109">
        <f t="shared" si="1"/>
        <v>155388</v>
      </c>
      <c r="E16" s="109">
        <f>SUM(E13:E15)</f>
        <v>155500</v>
      </c>
      <c r="F16" s="109">
        <f t="shared" si="1"/>
        <v>0</v>
      </c>
      <c r="G16" s="109">
        <f t="shared" si="1"/>
        <v>0</v>
      </c>
      <c r="H16" s="109">
        <f>SUM(H13:H15)</f>
        <v>0</v>
      </c>
      <c r="I16" s="109">
        <f t="shared" si="1"/>
        <v>0</v>
      </c>
      <c r="J16" s="109">
        <f t="shared" si="1"/>
        <v>0</v>
      </c>
      <c r="K16" s="109">
        <f t="shared" si="1"/>
        <v>0</v>
      </c>
      <c r="L16" s="109">
        <f t="shared" si="1"/>
        <v>0</v>
      </c>
      <c r="M16" s="109">
        <f t="shared" si="1"/>
        <v>0</v>
      </c>
      <c r="N16" s="109">
        <f t="shared" si="1"/>
        <v>0</v>
      </c>
      <c r="O16" s="116">
        <f>SUM(C16:N16)</f>
        <v>496888</v>
      </c>
      <c r="P16" s="19"/>
      <c r="Q16" s="13"/>
      <c r="R16" s="13"/>
      <c r="S16" s="13"/>
      <c r="T16" s="13"/>
      <c r="U16" s="13"/>
      <c r="V16" s="13"/>
      <c r="W16" s="13"/>
      <c r="X16" s="13"/>
      <c r="Y16" s="13"/>
      <c r="Z16" s="13"/>
      <c r="AA16" s="13"/>
      <c r="AC16" s="13"/>
      <c r="AD16" s="13"/>
      <c r="AE16" s="13"/>
      <c r="AF16" s="13"/>
      <c r="AG16" s="13"/>
      <c r="AH16" s="13"/>
      <c r="AI16" s="13"/>
      <c r="AJ16" s="13"/>
      <c r="AK16" s="13"/>
      <c r="AL16" s="13"/>
      <c r="AM16" s="13"/>
      <c r="AN16" s="13"/>
      <c r="AO16" s="13"/>
      <c r="AP16" s="13"/>
      <c r="AQ16" s="13"/>
    </row>
    <row r="17" spans="2:17" s="12" customFormat="1" ht="13.5" x14ac:dyDescent="0.25">
      <c r="B17" s="119" t="s">
        <v>80</v>
      </c>
      <c r="C17" s="147"/>
      <c r="D17" s="147"/>
      <c r="E17" s="147"/>
      <c r="F17" s="147"/>
      <c r="G17" s="147"/>
      <c r="H17" s="147"/>
      <c r="I17" s="147"/>
      <c r="J17" s="147"/>
      <c r="K17" s="147"/>
      <c r="L17" s="147"/>
      <c r="M17" s="147"/>
      <c r="N17" s="147"/>
      <c r="O17" s="35"/>
    </row>
    <row r="18" spans="2:17" s="20" customFormat="1" ht="13.5" x14ac:dyDescent="0.25">
      <c r="B18" s="119" t="s">
        <v>85</v>
      </c>
      <c r="C18" s="35"/>
      <c r="D18" s="35"/>
      <c r="E18" s="35"/>
      <c r="F18" s="35"/>
      <c r="G18" s="35"/>
      <c r="H18" s="35"/>
      <c r="I18" s="35"/>
      <c r="J18" s="34"/>
      <c r="K18" s="34"/>
      <c r="L18" s="34"/>
      <c r="M18" s="38"/>
      <c r="N18" s="38"/>
      <c r="O18" s="35"/>
    </row>
    <row r="19" spans="2:17" s="20" customFormat="1" ht="13.5" x14ac:dyDescent="0.25">
      <c r="B19" s="119" t="s">
        <v>86</v>
      </c>
      <c r="C19" s="35"/>
      <c r="D19" s="35"/>
      <c r="E19" s="35"/>
      <c r="F19" s="35"/>
      <c r="G19" s="35"/>
      <c r="H19" s="35"/>
      <c r="I19" s="35"/>
      <c r="J19" s="34"/>
      <c r="K19" s="38"/>
      <c r="L19" s="35"/>
      <c r="M19" s="35"/>
      <c r="N19" s="35"/>
      <c r="O19" s="35"/>
    </row>
    <row r="20" spans="2:17" s="12" customFormat="1" ht="5.25" customHeight="1" x14ac:dyDescent="0.25">
      <c r="B20" s="33"/>
      <c r="C20" s="35"/>
      <c r="D20" s="35"/>
      <c r="E20" s="35"/>
      <c r="F20" s="35"/>
      <c r="G20" s="35"/>
      <c r="H20" s="35"/>
      <c r="I20" s="35"/>
      <c r="J20" s="35"/>
      <c r="K20" s="35"/>
      <c r="L20" s="35"/>
      <c r="M20" s="35"/>
      <c r="N20" s="35"/>
      <c r="O20" s="35"/>
    </row>
    <row r="21" spans="2:17" s="12" customFormat="1" ht="15" x14ac:dyDescent="0.2">
      <c r="B21" s="331" t="s">
        <v>129</v>
      </c>
      <c r="C21" s="331"/>
      <c r="D21" s="331"/>
      <c r="E21" s="331"/>
      <c r="F21" s="331"/>
      <c r="G21" s="331"/>
      <c r="H21" s="331"/>
      <c r="I21" s="331"/>
      <c r="J21" s="331"/>
      <c r="K21" s="331"/>
      <c r="L21" s="331"/>
      <c r="M21" s="331"/>
      <c r="N21" s="331"/>
      <c r="O21" s="331"/>
    </row>
    <row r="22" spans="2:17" s="12" customFormat="1" ht="6.75" customHeight="1" thickBot="1" x14ac:dyDescent="0.3">
      <c r="B22" s="39"/>
      <c r="C22" s="39"/>
      <c r="D22" s="39"/>
      <c r="E22" s="39"/>
      <c r="F22" s="39"/>
      <c r="G22" s="39"/>
      <c r="H22" s="39"/>
      <c r="I22" s="39"/>
      <c r="J22" s="39"/>
      <c r="K22" s="39"/>
      <c r="L22" s="39"/>
      <c r="M22" s="39"/>
      <c r="N22" s="39"/>
      <c r="O22" s="35"/>
    </row>
    <row r="23" spans="2:17" s="12" customFormat="1" ht="13.5" x14ac:dyDescent="0.25">
      <c r="B23" s="173" t="s">
        <v>87</v>
      </c>
      <c r="C23" s="171" t="s">
        <v>51</v>
      </c>
      <c r="D23" s="171" t="s">
        <v>52</v>
      </c>
      <c r="E23" s="171" t="s">
        <v>53</v>
      </c>
      <c r="F23" s="171" t="s">
        <v>54</v>
      </c>
      <c r="G23" s="171" t="s">
        <v>55</v>
      </c>
      <c r="H23" s="171" t="s">
        <v>56</v>
      </c>
      <c r="I23" s="171" t="s">
        <v>57</v>
      </c>
      <c r="J23" s="171" t="s">
        <v>58</v>
      </c>
      <c r="K23" s="171" t="s">
        <v>59</v>
      </c>
      <c r="L23" s="171" t="s">
        <v>60</v>
      </c>
      <c r="M23" s="171" t="s">
        <v>61</v>
      </c>
      <c r="N23" s="171" t="s">
        <v>62</v>
      </c>
      <c r="O23" s="172" t="s">
        <v>63</v>
      </c>
      <c r="Q23" s="2"/>
    </row>
    <row r="24" spans="2:17" ht="13.5" x14ac:dyDescent="0.25">
      <c r="B24" s="120" t="s">
        <v>88</v>
      </c>
      <c r="C24" s="121">
        <v>24652</v>
      </c>
      <c r="D24" s="121">
        <v>18442</v>
      </c>
      <c r="E24" s="121">
        <v>32132</v>
      </c>
      <c r="F24" s="156"/>
      <c r="G24" s="156"/>
      <c r="H24" s="156"/>
      <c r="I24" s="156"/>
      <c r="J24" s="156"/>
      <c r="K24" s="156"/>
      <c r="L24" s="156"/>
      <c r="M24" s="156"/>
      <c r="N24" s="156"/>
      <c r="O24" s="122">
        <f>SUM(C24:N24)</f>
        <v>75226</v>
      </c>
      <c r="P24" s="16"/>
      <c r="Q24" s="2"/>
    </row>
    <row r="25" spans="2:17" ht="14.25" thickBot="1" x14ac:dyDescent="0.3">
      <c r="B25" s="118" t="s">
        <v>63</v>
      </c>
      <c r="C25" s="123">
        <f t="shared" ref="C25:N25" si="2">SUM(C24:C24)</f>
        <v>24652</v>
      </c>
      <c r="D25" s="123">
        <f t="shared" si="2"/>
        <v>18442</v>
      </c>
      <c r="E25" s="123">
        <f t="shared" si="2"/>
        <v>32132</v>
      </c>
      <c r="F25" s="123">
        <f t="shared" si="2"/>
        <v>0</v>
      </c>
      <c r="G25" s="123">
        <f t="shared" si="2"/>
        <v>0</v>
      </c>
      <c r="H25" s="123">
        <f t="shared" si="2"/>
        <v>0</v>
      </c>
      <c r="I25" s="123">
        <f t="shared" si="2"/>
        <v>0</v>
      </c>
      <c r="J25" s="123">
        <f t="shared" si="2"/>
        <v>0</v>
      </c>
      <c r="K25" s="123">
        <f t="shared" si="2"/>
        <v>0</v>
      </c>
      <c r="L25" s="123">
        <f t="shared" si="2"/>
        <v>0</v>
      </c>
      <c r="M25" s="123">
        <f t="shared" si="2"/>
        <v>0</v>
      </c>
      <c r="N25" s="123">
        <f t="shared" si="2"/>
        <v>0</v>
      </c>
      <c r="O25" s="122">
        <f>SUM(C25:N25)</f>
        <v>75226</v>
      </c>
    </row>
    <row r="26" spans="2:17" s="12" customFormat="1" ht="13.5" x14ac:dyDescent="0.25">
      <c r="B26" s="119" t="s">
        <v>81</v>
      </c>
      <c r="C26" s="111"/>
      <c r="D26" s="111"/>
      <c r="E26" s="111"/>
      <c r="F26" s="111"/>
      <c r="G26" s="111"/>
      <c r="H26" s="111"/>
      <c r="I26" s="111"/>
      <c r="J26" s="111"/>
      <c r="K26" s="111"/>
      <c r="L26" s="111"/>
      <c r="M26" s="111"/>
      <c r="N26" s="111"/>
      <c r="O26" s="111"/>
    </row>
    <row r="27" spans="2:17" s="12" customFormat="1" ht="13.5" x14ac:dyDescent="0.25">
      <c r="B27" s="119" t="s">
        <v>80</v>
      </c>
      <c r="C27" s="111"/>
      <c r="D27" s="111"/>
      <c r="E27" s="111"/>
      <c r="F27" s="111"/>
      <c r="G27" s="111"/>
      <c r="H27" s="111"/>
      <c r="I27" s="111"/>
      <c r="J27" s="111"/>
      <c r="K27" s="111"/>
      <c r="L27" s="111"/>
      <c r="M27" s="111"/>
      <c r="N27" s="111"/>
      <c r="O27" s="111"/>
    </row>
    <row r="28" spans="2:17" s="12" customFormat="1" ht="15" x14ac:dyDescent="0.2">
      <c r="B28" s="331" t="s">
        <v>130</v>
      </c>
      <c r="C28" s="331"/>
      <c r="D28" s="331"/>
      <c r="E28" s="331"/>
      <c r="F28" s="331"/>
      <c r="G28" s="331"/>
      <c r="H28" s="331"/>
      <c r="I28" s="331"/>
      <c r="J28" s="331"/>
      <c r="K28" s="331"/>
      <c r="L28" s="331"/>
      <c r="M28" s="331"/>
      <c r="N28" s="331"/>
      <c r="O28" s="331"/>
    </row>
    <row r="29" spans="2:17" s="12" customFormat="1" ht="4.5" customHeight="1" thickBot="1" x14ac:dyDescent="0.3">
      <c r="B29" s="35"/>
      <c r="C29" s="35"/>
      <c r="D29" s="35"/>
      <c r="E29" s="35"/>
      <c r="F29" s="35"/>
      <c r="G29" s="35"/>
      <c r="H29" s="35"/>
      <c r="I29" s="35"/>
      <c r="J29" s="35"/>
      <c r="K29" s="35"/>
      <c r="L29" s="35"/>
      <c r="M29" s="35"/>
      <c r="N29" s="35"/>
      <c r="O29" s="35"/>
    </row>
    <row r="30" spans="2:17" s="12" customFormat="1" ht="13.5" x14ac:dyDescent="0.25">
      <c r="B30" s="173" t="s">
        <v>87</v>
      </c>
      <c r="C30" s="171" t="s">
        <v>51</v>
      </c>
      <c r="D30" s="171" t="s">
        <v>52</v>
      </c>
      <c r="E30" s="171" t="s">
        <v>53</v>
      </c>
      <c r="F30" s="171" t="s">
        <v>54</v>
      </c>
      <c r="G30" s="171" t="s">
        <v>55</v>
      </c>
      <c r="H30" s="171" t="s">
        <v>56</v>
      </c>
      <c r="I30" s="171" t="s">
        <v>57</v>
      </c>
      <c r="J30" s="171" t="s">
        <v>58</v>
      </c>
      <c r="K30" s="171" t="s">
        <v>59</v>
      </c>
      <c r="L30" s="171" t="s">
        <v>60</v>
      </c>
      <c r="M30" s="171" t="s">
        <v>61</v>
      </c>
      <c r="N30" s="171" t="s">
        <v>62</v>
      </c>
      <c r="O30" s="172" t="s">
        <v>63</v>
      </c>
    </row>
    <row r="31" spans="2:17" s="13" customFormat="1" ht="14.25" customHeight="1" x14ac:dyDescent="0.25">
      <c r="B31" s="92" t="s">
        <v>89</v>
      </c>
      <c r="C31" s="124">
        <v>11720</v>
      </c>
      <c r="D31" s="124">
        <v>18117</v>
      </c>
      <c r="E31" s="124">
        <v>18788</v>
      </c>
      <c r="F31" s="124"/>
      <c r="G31" s="124"/>
      <c r="H31" s="124"/>
      <c r="I31" s="124"/>
      <c r="J31" s="124"/>
      <c r="K31" s="124"/>
      <c r="L31" s="124"/>
      <c r="M31" s="124"/>
      <c r="N31" s="124"/>
      <c r="O31" s="125">
        <f>SUM(C31:N31)</f>
        <v>48625</v>
      </c>
      <c r="P31" s="153"/>
    </row>
    <row r="32" spans="2:17" s="13" customFormat="1" ht="14.25" customHeight="1" x14ac:dyDescent="0.25">
      <c r="B32" s="92" t="s">
        <v>90</v>
      </c>
      <c r="C32" s="124">
        <v>224</v>
      </c>
      <c r="D32" s="124">
        <v>0</v>
      </c>
      <c r="E32" s="124">
        <v>0</v>
      </c>
      <c r="F32" s="124"/>
      <c r="G32" s="124"/>
      <c r="H32" s="124"/>
      <c r="I32" s="124"/>
      <c r="J32" s="124"/>
      <c r="K32" s="124"/>
      <c r="L32" s="124"/>
      <c r="M32" s="124"/>
      <c r="N32" s="124"/>
      <c r="O32" s="125">
        <f>SUM(C32:N32)</f>
        <v>224</v>
      </c>
    </row>
    <row r="33" spans="2:17" s="13" customFormat="1" ht="13.5" x14ac:dyDescent="0.25">
      <c r="B33" s="92" t="s">
        <v>107</v>
      </c>
      <c r="C33" s="124">
        <v>0</v>
      </c>
      <c r="D33" s="124">
        <v>0</v>
      </c>
      <c r="E33" s="124">
        <v>0</v>
      </c>
      <c r="F33" s="124"/>
      <c r="G33" s="124"/>
      <c r="H33" s="124"/>
      <c r="I33" s="124"/>
      <c r="J33" s="124"/>
      <c r="K33" s="124"/>
      <c r="L33" s="124"/>
      <c r="M33" s="124"/>
      <c r="N33" s="124"/>
      <c r="O33" s="125">
        <f t="shared" ref="O33:O46" si="3">SUM(C33:N33)</f>
        <v>0</v>
      </c>
    </row>
    <row r="34" spans="2:17" s="22" customFormat="1" ht="13.5" x14ac:dyDescent="0.25">
      <c r="B34" s="126" t="s">
        <v>108</v>
      </c>
      <c r="C34" s="121">
        <v>0</v>
      </c>
      <c r="D34" s="121">
        <v>0</v>
      </c>
      <c r="E34" s="121">
        <v>0</v>
      </c>
      <c r="F34" s="121"/>
      <c r="G34" s="121"/>
      <c r="H34" s="121"/>
      <c r="I34" s="121"/>
      <c r="J34" s="124"/>
      <c r="K34" s="124"/>
      <c r="L34" s="124"/>
      <c r="M34" s="121"/>
      <c r="N34" s="121"/>
      <c r="O34" s="125">
        <f t="shared" si="3"/>
        <v>0</v>
      </c>
    </row>
    <row r="35" spans="2:17" s="3" customFormat="1" ht="13.5" x14ac:dyDescent="0.25">
      <c r="B35" s="126" t="s">
        <v>109</v>
      </c>
      <c r="C35" s="121">
        <v>0</v>
      </c>
      <c r="D35" s="121">
        <v>15000</v>
      </c>
      <c r="E35" s="121">
        <v>15000</v>
      </c>
      <c r="F35" s="121"/>
      <c r="G35" s="121"/>
      <c r="H35" s="121"/>
      <c r="I35" s="121"/>
      <c r="J35" s="124"/>
      <c r="K35" s="124"/>
      <c r="L35" s="124"/>
      <c r="M35" s="121"/>
      <c r="N35" s="121"/>
      <c r="O35" s="125">
        <f t="shared" si="3"/>
        <v>30000</v>
      </c>
    </row>
    <row r="36" spans="2:17" s="3" customFormat="1" ht="13.5" x14ac:dyDescent="0.25">
      <c r="B36" s="126" t="s">
        <v>110</v>
      </c>
      <c r="C36" s="121">
        <v>0</v>
      </c>
      <c r="D36" s="121">
        <v>0</v>
      </c>
      <c r="E36" s="121">
        <v>0</v>
      </c>
      <c r="F36" s="121"/>
      <c r="G36" s="121"/>
      <c r="H36" s="121"/>
      <c r="I36" s="121"/>
      <c r="J36" s="124"/>
      <c r="K36" s="124"/>
      <c r="L36" s="124"/>
      <c r="M36" s="121"/>
      <c r="N36" s="121"/>
      <c r="O36" s="125">
        <f t="shared" si="3"/>
        <v>0</v>
      </c>
    </row>
    <row r="37" spans="2:17" s="3" customFormat="1" ht="13.5" x14ac:dyDescent="0.25">
      <c r="B37" s="127" t="s">
        <v>106</v>
      </c>
      <c r="C37" s="128">
        <v>0</v>
      </c>
      <c r="D37" s="128">
        <v>0</v>
      </c>
      <c r="E37" s="128">
        <v>0</v>
      </c>
      <c r="F37" s="128"/>
      <c r="G37" s="128"/>
      <c r="H37" s="128"/>
      <c r="I37" s="128"/>
      <c r="J37" s="124"/>
      <c r="K37" s="124"/>
      <c r="L37" s="124"/>
      <c r="M37" s="128"/>
      <c r="N37" s="128"/>
      <c r="O37" s="125">
        <f t="shared" si="3"/>
        <v>0</v>
      </c>
    </row>
    <row r="38" spans="2:17" s="3" customFormat="1" ht="13.5" x14ac:dyDescent="0.25">
      <c r="B38" s="129" t="s">
        <v>104</v>
      </c>
      <c r="C38" s="128">
        <v>0</v>
      </c>
      <c r="D38" s="128">
        <v>16200</v>
      </c>
      <c r="E38" s="128">
        <v>0</v>
      </c>
      <c r="F38" s="128"/>
      <c r="G38" s="128"/>
      <c r="H38" s="128"/>
      <c r="I38" s="128"/>
      <c r="J38" s="124"/>
      <c r="K38" s="124"/>
      <c r="L38" s="124"/>
      <c r="M38" s="128"/>
      <c r="N38" s="128"/>
      <c r="O38" s="125">
        <f t="shared" si="3"/>
        <v>16200</v>
      </c>
    </row>
    <row r="39" spans="2:17" s="3" customFormat="1" ht="13.5" x14ac:dyDescent="0.25">
      <c r="B39" s="129" t="s">
        <v>105</v>
      </c>
      <c r="C39" s="128">
        <v>0</v>
      </c>
      <c r="D39" s="128">
        <v>0</v>
      </c>
      <c r="E39" s="128">
        <v>0</v>
      </c>
      <c r="F39" s="128"/>
      <c r="G39" s="128"/>
      <c r="H39" s="128"/>
      <c r="I39" s="128"/>
      <c r="J39" s="124"/>
      <c r="K39" s="124"/>
      <c r="L39" s="124"/>
      <c r="M39" s="128"/>
      <c r="N39" s="128"/>
      <c r="O39" s="125">
        <f t="shared" si="3"/>
        <v>0</v>
      </c>
    </row>
    <row r="40" spans="2:17" s="12" customFormat="1" ht="13.5" x14ac:dyDescent="0.25">
      <c r="B40" s="130" t="s">
        <v>91</v>
      </c>
      <c r="C40" s="128">
        <v>0</v>
      </c>
      <c r="D40" s="128">
        <v>0</v>
      </c>
      <c r="E40" s="128">
        <v>0</v>
      </c>
      <c r="F40" s="128"/>
      <c r="G40" s="128"/>
      <c r="H40" s="128"/>
      <c r="I40" s="128"/>
      <c r="J40" s="124"/>
      <c r="K40" s="124"/>
      <c r="L40" s="124"/>
      <c r="M40" s="128"/>
      <c r="N40" s="128"/>
      <c r="O40" s="125">
        <f t="shared" si="3"/>
        <v>0</v>
      </c>
    </row>
    <row r="41" spans="2:17" s="13" customFormat="1" ht="14.25" customHeight="1" x14ac:dyDescent="0.25">
      <c r="B41" s="127" t="s">
        <v>92</v>
      </c>
      <c r="C41" s="124">
        <v>0</v>
      </c>
      <c r="D41" s="124">
        <v>0</v>
      </c>
      <c r="E41" s="124">
        <v>0</v>
      </c>
      <c r="F41" s="124"/>
      <c r="G41" s="124"/>
      <c r="H41" s="124"/>
      <c r="I41" s="124"/>
      <c r="J41" s="124"/>
      <c r="K41" s="124"/>
      <c r="L41" s="124"/>
      <c r="M41" s="124"/>
      <c r="N41" s="124"/>
      <c r="O41" s="125">
        <f t="shared" si="3"/>
        <v>0</v>
      </c>
    </row>
    <row r="42" spans="2:17" s="12" customFormat="1" ht="14.25" customHeight="1" x14ac:dyDescent="0.25">
      <c r="B42" s="131" t="s">
        <v>93</v>
      </c>
      <c r="C42" s="132">
        <f>SUM(C43:C45)</f>
        <v>7571</v>
      </c>
      <c r="D42" s="132">
        <f t="shared" ref="D42" si="4">SUM(D43:D45)</f>
        <v>0</v>
      </c>
      <c r="E42" s="132">
        <f t="shared" ref="E42:N42" si="5">SUM(E43:E45)</f>
        <v>0</v>
      </c>
      <c r="F42" s="132">
        <f t="shared" si="5"/>
        <v>0</v>
      </c>
      <c r="G42" s="132">
        <f t="shared" si="5"/>
        <v>0</v>
      </c>
      <c r="H42" s="132">
        <f t="shared" si="5"/>
        <v>0</v>
      </c>
      <c r="I42" s="132">
        <f t="shared" si="5"/>
        <v>0</v>
      </c>
      <c r="J42" s="132">
        <f t="shared" si="5"/>
        <v>0</v>
      </c>
      <c r="K42" s="132">
        <f t="shared" si="5"/>
        <v>0</v>
      </c>
      <c r="L42" s="132">
        <f t="shared" si="5"/>
        <v>0</v>
      </c>
      <c r="M42" s="132">
        <f t="shared" si="5"/>
        <v>0</v>
      </c>
      <c r="N42" s="132">
        <f t="shared" si="5"/>
        <v>0</v>
      </c>
      <c r="O42" s="125">
        <f t="shared" si="3"/>
        <v>7571</v>
      </c>
    </row>
    <row r="43" spans="2:17" s="12" customFormat="1" ht="14.25" customHeight="1" x14ac:dyDescent="0.25">
      <c r="B43" s="133" t="s">
        <v>99</v>
      </c>
      <c r="C43" s="121">
        <v>7571</v>
      </c>
      <c r="D43" s="121">
        <v>0</v>
      </c>
      <c r="E43" s="121">
        <v>0</v>
      </c>
      <c r="F43" s="121"/>
      <c r="G43" s="121"/>
      <c r="H43" s="121"/>
      <c r="I43" s="121"/>
      <c r="J43" s="121"/>
      <c r="K43" s="121"/>
      <c r="L43" s="121"/>
      <c r="M43" s="121"/>
      <c r="N43" s="121"/>
      <c r="O43" s="125">
        <f t="shared" si="3"/>
        <v>7571</v>
      </c>
      <c r="P43" s="153"/>
      <c r="Q43" s="2"/>
    </row>
    <row r="44" spans="2:17" s="12" customFormat="1" ht="14.25" customHeight="1" x14ac:dyDescent="0.25">
      <c r="B44" s="133" t="s">
        <v>117</v>
      </c>
      <c r="C44" s="121">
        <v>0</v>
      </c>
      <c r="D44" s="121">
        <v>0</v>
      </c>
      <c r="E44" s="121">
        <v>0</v>
      </c>
      <c r="F44" s="121"/>
      <c r="G44" s="121"/>
      <c r="H44" s="121"/>
      <c r="I44" s="121"/>
      <c r="J44" s="121"/>
      <c r="K44" s="121"/>
      <c r="L44" s="121"/>
      <c r="M44" s="121"/>
      <c r="N44" s="121"/>
      <c r="O44" s="125">
        <f t="shared" si="3"/>
        <v>0</v>
      </c>
      <c r="P44" s="153"/>
      <c r="Q44" s="2"/>
    </row>
    <row r="45" spans="2:17" s="12" customFormat="1" ht="14.25" customHeight="1" x14ac:dyDescent="0.25">
      <c r="B45" s="133" t="s">
        <v>113</v>
      </c>
      <c r="C45" s="121">
        <v>0</v>
      </c>
      <c r="D45" s="121">
        <v>0</v>
      </c>
      <c r="E45" s="121">
        <v>0</v>
      </c>
      <c r="F45" s="121"/>
      <c r="G45" s="121"/>
      <c r="H45" s="121"/>
      <c r="I45" s="121"/>
      <c r="J45" s="121"/>
      <c r="K45" s="121"/>
      <c r="L45" s="121"/>
      <c r="M45" s="121"/>
      <c r="N45" s="121"/>
      <c r="O45" s="125">
        <f t="shared" si="3"/>
        <v>0</v>
      </c>
    </row>
    <row r="46" spans="2:17" s="12" customFormat="1" ht="15" customHeight="1" thickBot="1" x14ac:dyDescent="0.3">
      <c r="B46" s="118" t="s">
        <v>63</v>
      </c>
      <c r="C46" s="123">
        <f>C31+C32+C33+C34+C35+C36+C37+C38+C39+C40+C42</f>
        <v>19515</v>
      </c>
      <c r="D46" s="123">
        <f t="shared" ref="D46:J46" si="6">D31+D32+D33+D34+D35+D36+D37+D38+D39+D40+D42</f>
        <v>49317</v>
      </c>
      <c r="E46" s="150">
        <f>E31+E32+E33+E34+E35+E36+E37+E38+E39+E40+E42</f>
        <v>33788</v>
      </c>
      <c r="F46" s="123">
        <f t="shared" si="6"/>
        <v>0</v>
      </c>
      <c r="G46" s="123">
        <f>G31+G32+G33+G34+G35+G36+G37+G38+G39+G40+G42</f>
        <v>0</v>
      </c>
      <c r="H46" s="123">
        <f t="shared" si="6"/>
        <v>0</v>
      </c>
      <c r="I46" s="123">
        <f t="shared" si="6"/>
        <v>0</v>
      </c>
      <c r="J46" s="123">
        <f t="shared" si="6"/>
        <v>0</v>
      </c>
      <c r="K46" s="123">
        <f>K31+K32+K33+K34+K35+K36+K37+K38+K39+K40+K42</f>
        <v>0</v>
      </c>
      <c r="L46" s="123">
        <f t="shared" ref="L46:N46" si="7">L31+L32+L33+L34+L35+L36+L37+L38+L39+L40+L42</f>
        <v>0</v>
      </c>
      <c r="M46" s="123">
        <f t="shared" si="7"/>
        <v>0</v>
      </c>
      <c r="N46" s="123">
        <f t="shared" si="7"/>
        <v>0</v>
      </c>
      <c r="O46" s="125">
        <f t="shared" si="3"/>
        <v>102620</v>
      </c>
      <c r="P46" s="13"/>
    </row>
    <row r="47" spans="2:17" s="12" customFormat="1" ht="13.5" x14ac:dyDescent="0.25">
      <c r="B47" s="119" t="s">
        <v>81</v>
      </c>
      <c r="C47" s="148"/>
      <c r="D47" s="148"/>
      <c r="E47" s="148"/>
      <c r="F47" s="148"/>
      <c r="G47" s="148"/>
      <c r="H47" s="148"/>
      <c r="I47" s="148"/>
      <c r="J47" s="148"/>
      <c r="K47" s="148"/>
      <c r="L47" s="148"/>
      <c r="M47" s="148"/>
      <c r="N47" s="148"/>
      <c r="O47" s="111"/>
    </row>
    <row r="48" spans="2:17" s="12" customFormat="1" ht="5.25" customHeight="1" x14ac:dyDescent="0.25">
      <c r="B48" s="119"/>
      <c r="C48" s="134"/>
      <c r="D48" s="134"/>
      <c r="E48" s="134"/>
      <c r="F48" s="134"/>
      <c r="G48" s="134"/>
      <c r="H48" s="134"/>
      <c r="I48" s="134"/>
      <c r="J48" s="134"/>
      <c r="K48" s="134"/>
      <c r="L48" s="134"/>
      <c r="M48" s="134"/>
      <c r="N48" s="134"/>
      <c r="O48" s="111"/>
    </row>
    <row r="49" spans="2:20" s="12" customFormat="1" ht="15" x14ac:dyDescent="0.2">
      <c r="B49" s="331" t="s">
        <v>131</v>
      </c>
      <c r="C49" s="331"/>
      <c r="D49" s="331"/>
      <c r="E49" s="331"/>
      <c r="F49" s="331"/>
      <c r="G49" s="331"/>
      <c r="H49" s="331"/>
      <c r="I49" s="331"/>
      <c r="J49" s="331"/>
      <c r="K49" s="331"/>
      <c r="L49" s="331"/>
      <c r="M49" s="331"/>
      <c r="N49" s="331"/>
      <c r="O49" s="331"/>
    </row>
    <row r="50" spans="2:20" s="12" customFormat="1" ht="4.5" customHeight="1" thickBot="1" x14ac:dyDescent="0.3">
      <c r="B50" s="39"/>
      <c r="C50" s="39"/>
      <c r="D50" s="39"/>
      <c r="E50" s="39"/>
      <c r="F50" s="39"/>
      <c r="G50" s="39"/>
      <c r="H50" s="39"/>
      <c r="I50" s="39"/>
      <c r="J50" s="39"/>
      <c r="K50" s="39"/>
      <c r="L50" s="39"/>
      <c r="M50" s="39"/>
      <c r="N50" s="39"/>
      <c r="O50" s="35"/>
    </row>
    <row r="51" spans="2:20" s="12" customFormat="1" ht="13.5" x14ac:dyDescent="0.25">
      <c r="B51" s="173" t="s">
        <v>87</v>
      </c>
      <c r="C51" s="171" t="s">
        <v>51</v>
      </c>
      <c r="D51" s="171" t="s">
        <v>52</v>
      </c>
      <c r="E51" s="171" t="s">
        <v>53</v>
      </c>
      <c r="F51" s="171" t="s">
        <v>54</v>
      </c>
      <c r="G51" s="171" t="s">
        <v>55</v>
      </c>
      <c r="H51" s="171" t="s">
        <v>56</v>
      </c>
      <c r="I51" s="171" t="s">
        <v>57</v>
      </c>
      <c r="J51" s="171" t="s">
        <v>58</v>
      </c>
      <c r="K51" s="171" t="s">
        <v>59</v>
      </c>
      <c r="L51" s="171" t="s">
        <v>60</v>
      </c>
      <c r="M51" s="171" t="s">
        <v>61</v>
      </c>
      <c r="N51" s="171" t="s">
        <v>62</v>
      </c>
      <c r="O51" s="172" t="s">
        <v>63</v>
      </c>
    </row>
    <row r="52" spans="2:20" s="12" customFormat="1" ht="13.5" x14ac:dyDescent="0.25">
      <c r="B52" s="127" t="s">
        <v>94</v>
      </c>
      <c r="C52" s="121">
        <v>2245</v>
      </c>
      <c r="D52" s="121">
        <v>2593</v>
      </c>
      <c r="E52" s="121">
        <v>2936</v>
      </c>
      <c r="F52" s="121"/>
      <c r="G52" s="121"/>
      <c r="H52" s="121"/>
      <c r="I52" s="121"/>
      <c r="J52" s="121"/>
      <c r="K52" s="121"/>
      <c r="L52" s="121"/>
      <c r="M52" s="121"/>
      <c r="N52" s="121"/>
      <c r="O52" s="125">
        <f t="shared" ref="O52:O65" si="8">SUM(C52:N52)</f>
        <v>7774</v>
      </c>
      <c r="P52" s="153"/>
    </row>
    <row r="53" spans="2:20" s="12" customFormat="1" ht="13.5" x14ac:dyDescent="0.25">
      <c r="B53" s="127" t="s">
        <v>95</v>
      </c>
      <c r="C53" s="121">
        <v>6570</v>
      </c>
      <c r="D53" s="121">
        <v>6406</v>
      </c>
      <c r="E53" s="121">
        <v>7077</v>
      </c>
      <c r="F53" s="121"/>
      <c r="G53" s="121"/>
      <c r="H53" s="121"/>
      <c r="I53" s="121"/>
      <c r="J53" s="121"/>
      <c r="K53" s="121"/>
      <c r="L53" s="121"/>
      <c r="M53" s="121"/>
      <c r="N53" s="121"/>
      <c r="O53" s="125">
        <f t="shared" si="8"/>
        <v>20053</v>
      </c>
      <c r="P53" s="153"/>
    </row>
    <row r="54" spans="2:20" s="12" customFormat="1" ht="13.5" x14ac:dyDescent="0.25">
      <c r="B54" s="126" t="s">
        <v>109</v>
      </c>
      <c r="C54" s="128">
        <v>0</v>
      </c>
      <c r="D54" s="128">
        <v>0</v>
      </c>
      <c r="E54" s="128">
        <v>0</v>
      </c>
      <c r="F54" s="128"/>
      <c r="G54" s="121"/>
      <c r="H54" s="121"/>
      <c r="I54" s="121"/>
      <c r="J54" s="128"/>
      <c r="K54" s="128"/>
      <c r="L54" s="128"/>
      <c r="M54" s="128"/>
      <c r="N54" s="128"/>
      <c r="O54" s="125">
        <f>SUM(C54:N54)</f>
        <v>0</v>
      </c>
    </row>
    <row r="55" spans="2:20" s="12" customFormat="1" ht="13.5" x14ac:dyDescent="0.25">
      <c r="B55" s="127" t="s">
        <v>106</v>
      </c>
      <c r="C55" s="128">
        <v>0</v>
      </c>
      <c r="D55" s="128">
        <v>0</v>
      </c>
      <c r="E55" s="128">
        <v>0</v>
      </c>
      <c r="F55" s="128"/>
      <c r="G55" s="121"/>
      <c r="H55" s="121"/>
      <c r="I55" s="121"/>
      <c r="J55" s="128"/>
      <c r="K55" s="128"/>
      <c r="L55" s="128"/>
      <c r="M55" s="128"/>
      <c r="N55" s="128"/>
      <c r="O55" s="125">
        <f t="shared" si="8"/>
        <v>0</v>
      </c>
    </row>
    <row r="56" spans="2:20" s="13" customFormat="1" ht="13.5" x14ac:dyDescent="0.25">
      <c r="B56" s="129" t="s">
        <v>104</v>
      </c>
      <c r="C56" s="135">
        <v>550</v>
      </c>
      <c r="D56" s="135">
        <v>704</v>
      </c>
      <c r="E56" s="135">
        <v>360</v>
      </c>
      <c r="F56" s="135"/>
      <c r="G56" s="135"/>
      <c r="H56" s="135"/>
      <c r="I56" s="128"/>
      <c r="J56" s="128"/>
      <c r="K56" s="128"/>
      <c r="L56" s="128"/>
      <c r="M56" s="128"/>
      <c r="N56" s="128"/>
      <c r="O56" s="125">
        <f t="shared" ref="O56" si="9">SUM(C56:N56)</f>
        <v>1614</v>
      </c>
    </row>
    <row r="57" spans="2:20" s="13" customFormat="1" ht="13.5" x14ac:dyDescent="0.25">
      <c r="B57" s="129" t="s">
        <v>105</v>
      </c>
      <c r="C57" s="135">
        <v>704</v>
      </c>
      <c r="D57" s="135">
        <v>562</v>
      </c>
      <c r="E57" s="135">
        <v>320</v>
      </c>
      <c r="F57" s="135"/>
      <c r="G57" s="135"/>
      <c r="H57" s="135"/>
      <c r="I57" s="128"/>
      <c r="J57" s="128"/>
      <c r="K57" s="128"/>
      <c r="L57" s="128"/>
      <c r="M57" s="128"/>
      <c r="N57" s="128"/>
      <c r="O57" s="125">
        <f t="shared" si="8"/>
        <v>1586</v>
      </c>
    </row>
    <row r="58" spans="2:20" s="12" customFormat="1" ht="13.5" x14ac:dyDescent="0.25">
      <c r="B58" s="130" t="s">
        <v>96</v>
      </c>
      <c r="C58" s="121">
        <v>0</v>
      </c>
      <c r="D58" s="121">
        <v>0</v>
      </c>
      <c r="E58" s="121">
        <v>0</v>
      </c>
      <c r="F58" s="121"/>
      <c r="G58" s="121"/>
      <c r="H58" s="121"/>
      <c r="I58" s="121"/>
      <c r="J58" s="121"/>
      <c r="K58" s="121"/>
      <c r="L58" s="121"/>
      <c r="M58" s="121"/>
      <c r="N58" s="121"/>
      <c r="O58" s="125">
        <f t="shared" si="8"/>
        <v>0</v>
      </c>
    </row>
    <row r="59" spans="2:20" s="12" customFormat="1" ht="13.5" x14ac:dyDescent="0.25">
      <c r="B59" s="136" t="s">
        <v>97</v>
      </c>
      <c r="C59" s="128"/>
      <c r="D59" s="128">
        <v>0</v>
      </c>
      <c r="E59" s="128">
        <v>0</v>
      </c>
      <c r="F59" s="128"/>
      <c r="G59" s="137"/>
      <c r="H59" s="137"/>
      <c r="I59" s="137"/>
      <c r="J59" s="137"/>
      <c r="K59" s="137"/>
      <c r="L59" s="137"/>
      <c r="M59" s="137"/>
      <c r="N59" s="137"/>
      <c r="O59" s="125">
        <f t="shared" si="8"/>
        <v>0</v>
      </c>
    </row>
    <row r="60" spans="2:20" s="12" customFormat="1" ht="13.5" x14ac:dyDescent="0.25">
      <c r="B60" s="138" t="s">
        <v>93</v>
      </c>
      <c r="C60" s="139">
        <f>SUM(C61:C64)</f>
        <v>7113</v>
      </c>
      <c r="D60" s="139">
        <f t="shared" ref="D60:N60" si="10">SUM(D61:D64)</f>
        <v>8458</v>
      </c>
      <c r="E60" s="139">
        <f t="shared" si="10"/>
        <v>8891</v>
      </c>
      <c r="F60" s="139">
        <f t="shared" si="10"/>
        <v>0</v>
      </c>
      <c r="G60" s="139">
        <f t="shared" si="10"/>
        <v>0</v>
      </c>
      <c r="H60" s="139">
        <f t="shared" si="10"/>
        <v>0</v>
      </c>
      <c r="I60" s="139">
        <f t="shared" si="10"/>
        <v>0</v>
      </c>
      <c r="J60" s="139">
        <f t="shared" si="10"/>
        <v>0</v>
      </c>
      <c r="K60" s="139">
        <f t="shared" si="10"/>
        <v>0</v>
      </c>
      <c r="L60" s="139">
        <f t="shared" si="10"/>
        <v>0</v>
      </c>
      <c r="M60" s="139">
        <f t="shared" si="10"/>
        <v>0</v>
      </c>
      <c r="N60" s="139">
        <f t="shared" si="10"/>
        <v>0</v>
      </c>
      <c r="O60" s="125">
        <f t="shared" si="8"/>
        <v>24462</v>
      </c>
      <c r="Q60" s="2"/>
      <c r="R60" s="154"/>
      <c r="S60" s="2"/>
      <c r="T60" s="154"/>
    </row>
    <row r="61" spans="2:20" s="12" customFormat="1" ht="13.5" x14ac:dyDescent="0.25">
      <c r="B61" s="133" t="s">
        <v>100</v>
      </c>
      <c r="C61" s="121">
        <v>0</v>
      </c>
      <c r="D61" s="121">
        <v>0</v>
      </c>
      <c r="E61" s="121">
        <v>0</v>
      </c>
      <c r="F61" s="121"/>
      <c r="G61" s="137"/>
      <c r="H61" s="137"/>
      <c r="I61" s="137"/>
      <c r="J61" s="137"/>
      <c r="K61" s="137"/>
      <c r="L61" s="137"/>
      <c r="M61" s="137"/>
      <c r="N61" s="137"/>
      <c r="O61" s="125">
        <f t="shared" si="8"/>
        <v>0</v>
      </c>
      <c r="Q61" s="2"/>
      <c r="R61" s="154"/>
      <c r="S61" s="2"/>
      <c r="T61" s="154"/>
    </row>
    <row r="62" spans="2:20" s="12" customFormat="1" ht="13.5" x14ac:dyDescent="0.25">
      <c r="B62" s="133" t="s">
        <v>101</v>
      </c>
      <c r="C62" s="121">
        <v>0</v>
      </c>
      <c r="D62" s="121">
        <v>0</v>
      </c>
      <c r="E62" s="121">
        <v>0</v>
      </c>
      <c r="F62" s="121"/>
      <c r="G62" s="137"/>
      <c r="H62" s="137"/>
      <c r="I62" s="137"/>
      <c r="J62" s="137"/>
      <c r="K62" s="137"/>
      <c r="L62" s="137"/>
      <c r="M62" s="137"/>
      <c r="N62" s="137"/>
      <c r="O62" s="125">
        <f t="shared" si="8"/>
        <v>0</v>
      </c>
      <c r="Q62" s="2"/>
      <c r="R62" s="154"/>
      <c r="S62" s="2"/>
      <c r="T62" s="154"/>
    </row>
    <row r="63" spans="2:20" s="12" customFormat="1" ht="13.5" x14ac:dyDescent="0.25">
      <c r="B63" s="133" t="s">
        <v>102</v>
      </c>
      <c r="C63" s="121">
        <v>0</v>
      </c>
      <c r="D63" s="121">
        <v>0</v>
      </c>
      <c r="E63" s="121">
        <v>0</v>
      </c>
      <c r="F63" s="121"/>
      <c r="G63" s="137"/>
      <c r="H63" s="137"/>
      <c r="I63" s="137"/>
      <c r="J63" s="137"/>
      <c r="K63" s="137"/>
      <c r="L63" s="137"/>
      <c r="M63" s="137"/>
      <c r="N63" s="137"/>
      <c r="O63" s="125">
        <f t="shared" si="8"/>
        <v>0</v>
      </c>
      <c r="Q63" s="153"/>
      <c r="R63" s="155"/>
      <c r="S63" s="153"/>
      <c r="T63" s="155"/>
    </row>
    <row r="64" spans="2:20" s="12" customFormat="1" ht="13.5" x14ac:dyDescent="0.25">
      <c r="B64" s="133" t="s">
        <v>112</v>
      </c>
      <c r="C64" s="140">
        <v>7113</v>
      </c>
      <c r="D64" s="140">
        <v>8458</v>
      </c>
      <c r="E64" s="140">
        <v>8891</v>
      </c>
      <c r="F64" s="140"/>
      <c r="G64" s="141"/>
      <c r="H64" s="141"/>
      <c r="I64" s="141"/>
      <c r="J64" s="141"/>
      <c r="K64" s="141"/>
      <c r="L64" s="141"/>
      <c r="M64" s="141"/>
      <c r="N64" s="141"/>
      <c r="O64" s="125">
        <f t="shared" si="8"/>
        <v>24462</v>
      </c>
      <c r="Q64" s="2"/>
      <c r="R64" s="1"/>
      <c r="T64" s="1"/>
    </row>
    <row r="65" spans="2:21" ht="12" customHeight="1" thickBot="1" x14ac:dyDescent="0.3">
      <c r="B65" s="142" t="s">
        <v>63</v>
      </c>
      <c r="C65" s="143">
        <f>SUM(C52,C53,C54,C55,C56,C57,C58,C60)</f>
        <v>17182</v>
      </c>
      <c r="D65" s="143">
        <f t="shared" ref="D65:N65" si="11">SUM(D52,D53,D54,D55,D56,D57,D58,D60)</f>
        <v>18723</v>
      </c>
      <c r="E65" s="143">
        <f t="shared" si="11"/>
        <v>19584</v>
      </c>
      <c r="F65" s="143">
        <f t="shared" si="11"/>
        <v>0</v>
      </c>
      <c r="G65" s="143">
        <f t="shared" si="11"/>
        <v>0</v>
      </c>
      <c r="H65" s="143">
        <f t="shared" si="11"/>
        <v>0</v>
      </c>
      <c r="I65" s="143">
        <f t="shared" si="11"/>
        <v>0</v>
      </c>
      <c r="J65" s="143">
        <f t="shared" si="11"/>
        <v>0</v>
      </c>
      <c r="K65" s="143">
        <f t="shared" si="11"/>
        <v>0</v>
      </c>
      <c r="L65" s="143">
        <f t="shared" si="11"/>
        <v>0</v>
      </c>
      <c r="M65" s="143">
        <f t="shared" si="11"/>
        <v>0</v>
      </c>
      <c r="N65" s="143">
        <f t="shared" si="11"/>
        <v>0</v>
      </c>
      <c r="O65" s="125">
        <f t="shared" si="8"/>
        <v>55489</v>
      </c>
      <c r="Q65" s="2"/>
      <c r="S65" s="2"/>
      <c r="U65" s="2"/>
    </row>
    <row r="66" spans="2:21" ht="13.5" x14ac:dyDescent="0.25">
      <c r="B66" s="119" t="s">
        <v>81</v>
      </c>
      <c r="C66" s="110"/>
      <c r="D66" s="110"/>
      <c r="E66" s="110"/>
      <c r="F66" s="144"/>
      <c r="G66" s="144"/>
      <c r="H66" s="144"/>
      <c r="I66" s="110"/>
      <c r="J66" s="110"/>
      <c r="K66" s="110"/>
      <c r="L66" s="110"/>
      <c r="M66" s="110"/>
      <c r="N66" s="110"/>
      <c r="O66" s="111"/>
    </row>
    <row r="67" spans="2:21" ht="15" x14ac:dyDescent="0.2">
      <c r="B67" s="331" t="s">
        <v>132</v>
      </c>
      <c r="C67" s="331"/>
      <c r="D67" s="331"/>
      <c r="E67" s="331"/>
      <c r="F67" s="331"/>
      <c r="G67" s="331"/>
      <c r="H67" s="331"/>
      <c r="I67" s="331"/>
      <c r="J67" s="331"/>
      <c r="K67" s="331"/>
      <c r="L67" s="331"/>
      <c r="M67" s="331"/>
      <c r="N67" s="331"/>
      <c r="O67" s="331"/>
      <c r="Q67" s="153"/>
    </row>
    <row r="68" spans="2:21" ht="4.5" customHeight="1" thickBot="1" x14ac:dyDescent="0.3">
      <c r="B68" s="35"/>
      <c r="C68" s="35"/>
      <c r="D68" s="35"/>
      <c r="E68" s="35"/>
      <c r="F68" s="35"/>
      <c r="G68" s="35"/>
      <c r="H68" s="35"/>
      <c r="I68" s="35"/>
      <c r="J68" s="35"/>
      <c r="K68" s="35"/>
      <c r="L68" s="35"/>
      <c r="M68" s="35"/>
      <c r="N68" s="35"/>
      <c r="O68" s="35"/>
    </row>
    <row r="69" spans="2:21" ht="13.5" x14ac:dyDescent="0.25">
      <c r="B69" s="173" t="s">
        <v>87</v>
      </c>
      <c r="C69" s="171" t="s">
        <v>51</v>
      </c>
      <c r="D69" s="171" t="s">
        <v>52</v>
      </c>
      <c r="E69" s="171" t="s">
        <v>53</v>
      </c>
      <c r="F69" s="171" t="s">
        <v>54</v>
      </c>
      <c r="G69" s="171" t="s">
        <v>55</v>
      </c>
      <c r="H69" s="171" t="s">
        <v>56</v>
      </c>
      <c r="I69" s="171" t="s">
        <v>57</v>
      </c>
      <c r="J69" s="171" t="s">
        <v>58</v>
      </c>
      <c r="K69" s="171" t="s">
        <v>59</v>
      </c>
      <c r="L69" s="171" t="s">
        <v>60</v>
      </c>
      <c r="M69" s="171" t="s">
        <v>61</v>
      </c>
      <c r="N69" s="171" t="s">
        <v>62</v>
      </c>
      <c r="O69" s="172" t="s">
        <v>63</v>
      </c>
    </row>
    <row r="70" spans="2:21" ht="13.5" x14ac:dyDescent="0.25">
      <c r="B70" s="127" t="s">
        <v>39</v>
      </c>
      <c r="C70" s="145">
        <v>1900</v>
      </c>
      <c r="D70" s="145">
        <v>1680</v>
      </c>
      <c r="E70" s="145">
        <v>2871</v>
      </c>
      <c r="F70" s="145"/>
      <c r="G70" s="145"/>
      <c r="H70" s="145"/>
      <c r="I70" s="145"/>
      <c r="J70" s="145"/>
      <c r="K70" s="145"/>
      <c r="L70" s="145"/>
      <c r="M70" s="145"/>
      <c r="N70" s="145"/>
      <c r="O70" s="146">
        <f>SUM(C70:N70)</f>
        <v>6451</v>
      </c>
    </row>
    <row r="71" spans="2:21" ht="13.5" x14ac:dyDescent="0.25">
      <c r="B71" s="127" t="s">
        <v>98</v>
      </c>
      <c r="C71" s="145">
        <v>0</v>
      </c>
      <c r="D71" s="145">
        <v>0</v>
      </c>
      <c r="E71" s="145">
        <v>0</v>
      </c>
      <c r="F71" s="145"/>
      <c r="G71" s="145"/>
      <c r="H71" s="145"/>
      <c r="I71" s="145"/>
      <c r="J71" s="145"/>
      <c r="K71" s="145"/>
      <c r="L71" s="145"/>
      <c r="M71" s="145"/>
      <c r="N71" s="145"/>
      <c r="O71" s="146">
        <f>SUM(C71:N71)</f>
        <v>0</v>
      </c>
    </row>
    <row r="72" spans="2:21" ht="14.25" thickBot="1" x14ac:dyDescent="0.3">
      <c r="B72" s="118" t="s">
        <v>63</v>
      </c>
      <c r="C72" s="142">
        <f t="shared" ref="C72:N72" si="12">SUM(C70:C71)</f>
        <v>1900</v>
      </c>
      <c r="D72" s="142">
        <f t="shared" si="12"/>
        <v>1680</v>
      </c>
      <c r="E72" s="142">
        <f t="shared" si="12"/>
        <v>2871</v>
      </c>
      <c r="F72" s="142">
        <f t="shared" si="12"/>
        <v>0</v>
      </c>
      <c r="G72" s="142">
        <f t="shared" si="12"/>
        <v>0</v>
      </c>
      <c r="H72" s="142">
        <f t="shared" si="12"/>
        <v>0</v>
      </c>
      <c r="I72" s="142">
        <f t="shared" si="12"/>
        <v>0</v>
      </c>
      <c r="J72" s="142">
        <f t="shared" si="12"/>
        <v>0</v>
      </c>
      <c r="K72" s="142">
        <f t="shared" si="12"/>
        <v>0</v>
      </c>
      <c r="L72" s="142">
        <f t="shared" si="12"/>
        <v>0</v>
      </c>
      <c r="M72" s="142">
        <f t="shared" si="12"/>
        <v>0</v>
      </c>
      <c r="N72" s="142">
        <f t="shared" si="12"/>
        <v>0</v>
      </c>
      <c r="O72" s="146">
        <f>SUM(C72:N72)</f>
        <v>6451</v>
      </c>
    </row>
    <row r="73" spans="2:21" ht="11.25" customHeight="1" x14ac:dyDescent="0.2"/>
    <row r="75" spans="2:21" x14ac:dyDescent="0.2">
      <c r="C75" s="151"/>
      <c r="D75" s="151"/>
      <c r="E75" s="151"/>
      <c r="F75" s="151"/>
      <c r="G75" s="151"/>
      <c r="H75" s="151"/>
      <c r="I75" s="151"/>
      <c r="J75" s="151"/>
      <c r="K75" s="151"/>
      <c r="L75" s="151"/>
      <c r="M75" s="151"/>
      <c r="N75" s="151"/>
      <c r="O75" s="151"/>
    </row>
    <row r="76" spans="2:21" x14ac:dyDescent="0.2">
      <c r="F76" s="23"/>
      <c r="G76" s="23"/>
      <c r="H76" s="23"/>
      <c r="O76" s="23"/>
    </row>
    <row r="77" spans="2:21" x14ac:dyDescent="0.2">
      <c r="O77" s="151"/>
    </row>
    <row r="78" spans="2:21" x14ac:dyDescent="0.2">
      <c r="H78" s="23"/>
      <c r="I78" s="23"/>
      <c r="J78" s="23"/>
      <c r="O78" s="151"/>
    </row>
  </sheetData>
  <mergeCells count="6">
    <mergeCell ref="B67:O67"/>
    <mergeCell ref="B1:O1"/>
    <mergeCell ref="B10:O10"/>
    <mergeCell ref="B21:O21"/>
    <mergeCell ref="B28:O28"/>
    <mergeCell ref="B49:O49"/>
  </mergeCells>
  <pageMargins left="0.86614173228346458" right="0.31496062992125984" top="0.15748031496062992" bottom="0.78740157480314965" header="0" footer="0"/>
  <pageSetup paperSize="119" scale="54" orientation="landscape" r:id="rId1"/>
  <headerFooter alignWithMargins="0"/>
  <ignoredErrors>
    <ignoredError sqref="O5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B9" sqref="B9"/>
    </sheetView>
  </sheetViews>
  <sheetFormatPr baseColWidth="10" defaultRowHeight="15" x14ac:dyDescent="0.25"/>
  <cols>
    <col min="1" max="1" width="23.42578125" style="176" customWidth="1"/>
    <col min="2" max="2" width="22.85546875" style="176" customWidth="1"/>
    <col min="3" max="7" width="20.7109375" style="176" customWidth="1"/>
    <col min="8" max="16384" width="11.42578125" style="176"/>
  </cols>
  <sheetData>
    <row r="1" spans="1:8" ht="18.75" x14ac:dyDescent="0.3">
      <c r="A1" s="333" t="s">
        <v>133</v>
      </c>
      <c r="B1" s="333"/>
      <c r="C1" s="333"/>
      <c r="D1" s="333"/>
      <c r="E1" s="333"/>
      <c r="F1" s="333"/>
      <c r="G1" s="333"/>
      <c r="H1" s="333"/>
    </row>
    <row r="2" spans="1:8" x14ac:dyDescent="0.25">
      <c r="A2" s="177"/>
      <c r="B2" s="177"/>
      <c r="C2" s="177"/>
      <c r="D2" s="177"/>
      <c r="E2" s="177"/>
      <c r="F2" s="177"/>
      <c r="G2" s="177"/>
      <c r="H2" s="177"/>
    </row>
    <row r="3" spans="1:8" x14ac:dyDescent="0.25">
      <c r="A3" s="177" t="s">
        <v>134</v>
      </c>
      <c r="B3" s="178" t="s">
        <v>135</v>
      </c>
      <c r="C3" s="177"/>
      <c r="D3" s="177"/>
      <c r="E3" s="177"/>
      <c r="F3" s="177"/>
      <c r="G3" s="177"/>
      <c r="H3" s="177"/>
    </row>
    <row r="4" spans="1:8" x14ac:dyDescent="0.25">
      <c r="A4" s="334" t="s">
        <v>136</v>
      </c>
      <c r="B4" s="334"/>
      <c r="C4" s="334"/>
      <c r="D4" s="334"/>
      <c r="E4" s="334"/>
      <c r="F4" s="334"/>
      <c r="G4" s="334"/>
      <c r="H4" s="334"/>
    </row>
    <row r="5" spans="1:8" x14ac:dyDescent="0.25">
      <c r="A5" s="334" t="s">
        <v>137</v>
      </c>
      <c r="B5" s="334"/>
      <c r="C5" s="334"/>
      <c r="D5" s="334"/>
      <c r="E5" s="334"/>
      <c r="F5" s="334"/>
      <c r="G5" s="334"/>
      <c r="H5" s="334"/>
    </row>
    <row r="6" spans="1:8" x14ac:dyDescent="0.25">
      <c r="A6" s="179"/>
      <c r="B6" s="179"/>
      <c r="C6" s="179"/>
      <c r="D6" s="180"/>
      <c r="E6" s="180"/>
      <c r="F6" s="180"/>
      <c r="G6" s="179"/>
      <c r="H6" s="181"/>
    </row>
    <row r="7" spans="1:8" x14ac:dyDescent="0.25">
      <c r="A7" s="182" t="s">
        <v>138</v>
      </c>
      <c r="B7" s="183" t="s">
        <v>139</v>
      </c>
      <c r="C7" s="180"/>
      <c r="D7" s="180"/>
      <c r="E7" s="180"/>
      <c r="F7" s="180"/>
      <c r="G7" s="181"/>
      <c r="H7" s="181"/>
    </row>
    <row r="8" spans="1:8" x14ac:dyDescent="0.25">
      <c r="A8" s="182" t="s">
        <v>140</v>
      </c>
      <c r="B8" s="184">
        <v>2022</v>
      </c>
      <c r="C8" s="180"/>
      <c r="D8" s="180"/>
      <c r="E8" s="180"/>
      <c r="F8" s="180"/>
      <c r="G8" s="180"/>
      <c r="H8" s="179"/>
    </row>
    <row r="9" spans="1:8" x14ac:dyDescent="0.25">
      <c r="A9" s="182" t="s">
        <v>141</v>
      </c>
      <c r="B9" s="185" t="s">
        <v>142</v>
      </c>
      <c r="C9" s="180"/>
      <c r="D9" s="180"/>
      <c r="E9" s="180"/>
      <c r="F9" s="180"/>
      <c r="G9" s="180"/>
      <c r="H9" s="180"/>
    </row>
    <row r="11" spans="1:8" x14ac:dyDescent="0.25">
      <c r="C11" s="335" t="s">
        <v>143</v>
      </c>
      <c r="D11" s="335"/>
      <c r="E11" s="335" t="s">
        <v>144</v>
      </c>
      <c r="F11" s="335"/>
      <c r="G11" s="335"/>
    </row>
    <row r="12" spans="1:8" ht="15.75" thickBot="1" x14ac:dyDescent="0.3">
      <c r="A12" s="186" t="s">
        <v>145</v>
      </c>
      <c r="B12" s="186" t="s">
        <v>146</v>
      </c>
      <c r="C12" s="187" t="s">
        <v>147</v>
      </c>
      <c r="D12" s="187" t="s">
        <v>148</v>
      </c>
      <c r="E12" s="187" t="s">
        <v>149</v>
      </c>
      <c r="F12" s="187" t="s">
        <v>150</v>
      </c>
      <c r="G12" s="187" t="s">
        <v>151</v>
      </c>
    </row>
    <row r="13" spans="1:8" x14ac:dyDescent="0.25">
      <c r="A13" s="188" t="s">
        <v>152</v>
      </c>
      <c r="B13" s="188" t="s">
        <v>153</v>
      </c>
      <c r="C13" s="189">
        <v>18788</v>
      </c>
      <c r="D13" s="189"/>
      <c r="E13" s="189">
        <v>10</v>
      </c>
      <c r="F13" s="189"/>
      <c r="G13" s="189"/>
    </row>
    <row r="14" spans="1:8" x14ac:dyDescent="0.25">
      <c r="A14" s="190" t="s">
        <v>152</v>
      </c>
      <c r="B14" s="190" t="s">
        <v>154</v>
      </c>
      <c r="C14" s="191"/>
      <c r="D14" s="191"/>
      <c r="E14" s="191"/>
      <c r="F14" s="191"/>
      <c r="G14" s="191"/>
    </row>
    <row r="15" spans="1:8" x14ac:dyDescent="0.25">
      <c r="A15" s="190" t="s">
        <v>152</v>
      </c>
      <c r="B15" s="190" t="s">
        <v>155</v>
      </c>
      <c r="C15" s="191"/>
      <c r="D15" s="191">
        <v>15000</v>
      </c>
      <c r="E15" s="191">
        <v>1</v>
      </c>
      <c r="F15" s="191"/>
      <c r="G15" s="191"/>
    </row>
    <row r="16" spans="1:8" x14ac:dyDescent="0.25">
      <c r="A16" s="190" t="s">
        <v>152</v>
      </c>
      <c r="B16" s="190" t="s">
        <v>156</v>
      </c>
      <c r="C16" s="191"/>
      <c r="D16" s="191"/>
      <c r="E16" s="191"/>
      <c r="F16" s="191"/>
      <c r="G16" s="191"/>
    </row>
    <row r="17" spans="1:7" x14ac:dyDescent="0.25">
      <c r="A17" s="190" t="s">
        <v>152</v>
      </c>
      <c r="B17" s="190" t="s">
        <v>157</v>
      </c>
      <c r="C17" s="191"/>
      <c r="D17" s="191">
        <v>1314513</v>
      </c>
      <c r="E17" s="191">
        <v>16</v>
      </c>
      <c r="F17" s="191"/>
      <c r="G17" s="191"/>
    </row>
    <row r="18" spans="1:7" x14ac:dyDescent="0.25">
      <c r="A18" s="190" t="s">
        <v>152</v>
      </c>
      <c r="B18" s="190" t="s">
        <v>158</v>
      </c>
      <c r="C18" s="191"/>
      <c r="D18" s="191"/>
      <c r="E18" s="191"/>
      <c r="F18" s="191"/>
      <c r="G18" s="191"/>
    </row>
    <row r="19" spans="1:7" x14ac:dyDescent="0.25">
      <c r="A19" s="190" t="s">
        <v>159</v>
      </c>
      <c r="B19" s="190" t="s">
        <v>153</v>
      </c>
      <c r="C19" s="192">
        <f>2936+15500</f>
        <v>18436</v>
      </c>
      <c r="D19" s="192">
        <f>7077+140000</f>
        <v>147077</v>
      </c>
      <c r="E19" s="191">
        <v>230</v>
      </c>
      <c r="F19" s="191">
        <v>442</v>
      </c>
      <c r="G19" s="191"/>
    </row>
    <row r="20" spans="1:7" x14ac:dyDescent="0.25">
      <c r="A20" s="190" t="s">
        <v>159</v>
      </c>
      <c r="B20" s="190" t="s">
        <v>154</v>
      </c>
      <c r="C20" s="191"/>
      <c r="D20" s="191"/>
      <c r="E20" s="191"/>
      <c r="F20" s="191"/>
      <c r="G20" s="191"/>
    </row>
    <row r="21" spans="1:7" x14ac:dyDescent="0.25">
      <c r="A21" s="190" t="s">
        <v>159</v>
      </c>
      <c r="B21" s="190" t="s">
        <v>155</v>
      </c>
      <c r="C21" s="191"/>
      <c r="D21" s="191"/>
      <c r="E21" s="191"/>
      <c r="F21" s="191"/>
      <c r="G21" s="191"/>
    </row>
    <row r="22" spans="1:7" x14ac:dyDescent="0.25">
      <c r="A22" s="190" t="s">
        <v>159</v>
      </c>
      <c r="B22" s="190" t="s">
        <v>156</v>
      </c>
      <c r="C22" s="191"/>
      <c r="D22" s="191">
        <v>680</v>
      </c>
      <c r="E22" s="191">
        <v>2</v>
      </c>
      <c r="F22" s="191"/>
      <c r="G22" s="191"/>
    </row>
    <row r="23" spans="1:7" x14ac:dyDescent="0.25">
      <c r="A23" s="190" t="s">
        <v>159</v>
      </c>
      <c r="B23" s="190" t="s">
        <v>157</v>
      </c>
      <c r="C23" s="192">
        <v>32132</v>
      </c>
      <c r="D23" s="191"/>
      <c r="E23" s="191">
        <v>5</v>
      </c>
      <c r="F23" s="191"/>
      <c r="G23" s="191"/>
    </row>
    <row r="24" spans="1:7" x14ac:dyDescent="0.25">
      <c r="A24" s="190" t="s">
        <v>159</v>
      </c>
      <c r="B24" s="190" t="s">
        <v>158</v>
      </c>
      <c r="C24" s="191">
        <v>1451</v>
      </c>
      <c r="D24" s="191">
        <v>7440</v>
      </c>
      <c r="E24" s="191">
        <v>17</v>
      </c>
      <c r="F24" s="191"/>
      <c r="G24" s="191"/>
    </row>
    <row r="25" spans="1:7" x14ac:dyDescent="0.25">
      <c r="A25" s="193" t="s">
        <v>159</v>
      </c>
      <c r="B25" s="193" t="s">
        <v>151</v>
      </c>
      <c r="C25" s="194"/>
      <c r="D25" s="194"/>
      <c r="E25" s="194"/>
      <c r="F25" s="194"/>
      <c r="G25" s="194"/>
    </row>
    <row r="27" spans="1:7" x14ac:dyDescent="0.25">
      <c r="A27" s="176" t="s">
        <v>160</v>
      </c>
    </row>
  </sheetData>
  <mergeCells count="5">
    <mergeCell ref="A1:H1"/>
    <mergeCell ref="A4:H4"/>
    <mergeCell ref="A5:H5"/>
    <mergeCell ref="C11:D11"/>
    <mergeCell ref="E11:G11"/>
  </mergeCell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4"/>
  <sheetViews>
    <sheetView zoomScaleNormal="100" workbookViewId="0">
      <selection activeCell="B10" sqref="B10"/>
    </sheetView>
  </sheetViews>
  <sheetFormatPr baseColWidth="10" defaultColWidth="11.42578125" defaultRowHeight="15" x14ac:dyDescent="0.25"/>
  <cols>
    <col min="1" max="1" width="20.7109375" style="201" customWidth="1"/>
    <col min="2" max="2" width="13.85546875" style="201" customWidth="1"/>
    <col min="3" max="4" width="10.28515625" style="201" customWidth="1"/>
    <col min="5" max="10" width="13.7109375" style="201" customWidth="1"/>
    <col min="11" max="11" width="19.42578125" style="201" customWidth="1"/>
    <col min="12" max="15" width="10.7109375" style="200" customWidth="1"/>
    <col min="16" max="16" width="11.42578125" style="201"/>
    <col min="17" max="17" width="13.85546875" style="201" bestFit="1" customWidth="1"/>
    <col min="18" max="18" width="13.28515625" style="201" bestFit="1" customWidth="1"/>
    <col min="19" max="16384" width="11.42578125" style="201"/>
  </cols>
  <sheetData>
    <row r="1" spans="1:18" s="197" customFormat="1" ht="18.75" x14ac:dyDescent="0.3">
      <c r="A1" s="336" t="s">
        <v>133</v>
      </c>
      <c r="B1" s="336"/>
      <c r="C1" s="336"/>
      <c r="D1" s="336"/>
      <c r="E1" s="336"/>
      <c r="F1" s="336"/>
      <c r="G1" s="336"/>
      <c r="H1" s="336"/>
      <c r="I1" s="195"/>
      <c r="J1" s="195"/>
      <c r="K1" s="195"/>
      <c r="L1" s="196"/>
      <c r="M1" s="196"/>
      <c r="N1" s="196"/>
      <c r="O1" s="196"/>
    </row>
    <row r="2" spans="1:18" x14ac:dyDescent="0.25">
      <c r="A2" s="198"/>
      <c r="B2" s="198"/>
      <c r="C2" s="198"/>
      <c r="D2" s="198"/>
      <c r="E2" s="198"/>
      <c r="F2" s="198"/>
      <c r="G2" s="198"/>
      <c r="H2" s="198"/>
      <c r="I2" s="199"/>
      <c r="J2" s="199"/>
      <c r="K2" s="199"/>
    </row>
    <row r="3" spans="1:18" x14ac:dyDescent="0.25">
      <c r="A3" s="198" t="s">
        <v>134</v>
      </c>
      <c r="B3" s="198" t="s">
        <v>161</v>
      </c>
      <c r="C3" s="198"/>
      <c r="D3" s="198"/>
      <c r="E3" s="198"/>
      <c r="F3" s="198"/>
      <c r="G3" s="198"/>
      <c r="H3" s="198"/>
      <c r="I3" s="199"/>
      <c r="J3" s="199"/>
      <c r="K3" s="199"/>
    </row>
    <row r="4" spans="1:18" x14ac:dyDescent="0.25">
      <c r="A4" s="337" t="s">
        <v>136</v>
      </c>
      <c r="B4" s="337"/>
      <c r="C4" s="337"/>
      <c r="D4" s="337"/>
      <c r="E4" s="337"/>
      <c r="F4" s="337"/>
      <c r="G4" s="337"/>
      <c r="H4" s="337"/>
      <c r="I4" s="202"/>
      <c r="J4" s="202"/>
      <c r="K4" s="199"/>
    </row>
    <row r="5" spans="1:18" x14ac:dyDescent="0.25">
      <c r="A5" s="198" t="s">
        <v>162</v>
      </c>
      <c r="B5" s="198"/>
      <c r="C5" s="198"/>
      <c r="D5" s="198"/>
      <c r="E5" s="198"/>
      <c r="F5" s="198"/>
      <c r="G5" s="198"/>
      <c r="H5" s="198"/>
      <c r="I5" s="202"/>
      <c r="J5" s="202"/>
      <c r="K5" s="199"/>
    </row>
    <row r="6" spans="1:18" x14ac:dyDescent="0.25">
      <c r="D6" s="199"/>
      <c r="E6" s="199"/>
      <c r="F6" s="199"/>
      <c r="H6" s="202"/>
      <c r="I6" s="202"/>
      <c r="J6" s="202"/>
      <c r="K6" s="199"/>
    </row>
    <row r="7" spans="1:18" x14ac:dyDescent="0.25">
      <c r="A7" s="198" t="s">
        <v>138</v>
      </c>
      <c r="B7" s="203" t="s">
        <v>139</v>
      </c>
      <c r="C7" s="199"/>
      <c r="D7" s="199"/>
      <c r="E7" s="199"/>
      <c r="F7" s="199"/>
      <c r="G7" s="202"/>
      <c r="H7" s="202"/>
      <c r="I7" s="202"/>
      <c r="J7" s="202"/>
      <c r="K7" s="199"/>
    </row>
    <row r="8" spans="1:18" x14ac:dyDescent="0.25">
      <c r="A8" s="198" t="s">
        <v>163</v>
      </c>
      <c r="B8" s="204" t="s">
        <v>164</v>
      </c>
      <c r="C8" s="199"/>
      <c r="D8" s="199"/>
      <c r="E8" s="199"/>
      <c r="F8" s="199"/>
      <c r="G8" s="199"/>
      <c r="I8" s="199"/>
      <c r="J8" s="199"/>
      <c r="K8" s="199"/>
    </row>
    <row r="9" spans="1:18" x14ac:dyDescent="0.25">
      <c r="A9" s="198" t="s">
        <v>140</v>
      </c>
      <c r="B9" s="205">
        <v>2022</v>
      </c>
      <c r="C9" s="199"/>
      <c r="D9" s="199"/>
      <c r="E9" s="199"/>
      <c r="F9" s="199"/>
      <c r="G9" s="199"/>
      <c r="I9" s="206"/>
      <c r="J9" s="199"/>
      <c r="K9" s="199"/>
    </row>
    <row r="10" spans="1:18" x14ac:dyDescent="0.25">
      <c r="A10" s="198" t="s">
        <v>141</v>
      </c>
      <c r="B10" s="205" t="s">
        <v>142</v>
      </c>
      <c r="C10" s="199"/>
      <c r="D10" s="199"/>
      <c r="E10" s="199"/>
      <c r="F10" s="199"/>
      <c r="G10" s="199"/>
      <c r="H10" s="199"/>
      <c r="I10" s="199"/>
      <c r="J10" s="199"/>
      <c r="K10" s="199"/>
    </row>
    <row r="11" spans="1:18" ht="15.75" thickBot="1" x14ac:dyDescent="0.3">
      <c r="A11" s="198"/>
      <c r="B11" s="199"/>
      <c r="C11" s="199"/>
      <c r="D11" s="199"/>
      <c r="E11" s="199"/>
      <c r="F11" s="199"/>
      <c r="G11" s="199"/>
      <c r="H11" s="199"/>
      <c r="I11" s="199"/>
      <c r="J11" s="199"/>
      <c r="K11" s="199"/>
    </row>
    <row r="12" spans="1:18" s="207" customFormat="1" ht="15.75" thickBot="1" x14ac:dyDescent="0.3">
      <c r="B12" s="199"/>
      <c r="C12" s="199"/>
      <c r="D12" s="199"/>
      <c r="E12" s="338" t="s">
        <v>165</v>
      </c>
      <c r="F12" s="339"/>
      <c r="G12" s="340"/>
      <c r="H12" s="339" t="s">
        <v>166</v>
      </c>
      <c r="I12" s="340"/>
      <c r="J12" s="206"/>
      <c r="K12" s="206"/>
      <c r="M12" s="208"/>
      <c r="N12" s="208"/>
      <c r="O12" s="208"/>
      <c r="P12" s="208"/>
      <c r="R12" s="208"/>
    </row>
    <row r="13" spans="1:18" s="199" customFormat="1" ht="15.75" thickBot="1" x14ac:dyDescent="0.3">
      <c r="A13" s="199" t="s">
        <v>167</v>
      </c>
      <c r="B13" s="199" t="s">
        <v>168</v>
      </c>
      <c r="C13" s="199" t="s">
        <v>145</v>
      </c>
      <c r="D13" s="199" t="s">
        <v>169</v>
      </c>
      <c r="E13" s="209" t="s">
        <v>170</v>
      </c>
      <c r="F13" s="199" t="s">
        <v>171</v>
      </c>
      <c r="G13" s="199" t="s">
        <v>172</v>
      </c>
      <c r="H13" s="209" t="s">
        <v>173</v>
      </c>
      <c r="I13" s="199" t="s">
        <v>174</v>
      </c>
      <c r="M13" s="210"/>
      <c r="N13" s="210"/>
      <c r="O13" s="210"/>
      <c r="P13" s="210"/>
      <c r="R13" s="210"/>
    </row>
    <row r="14" spans="1:18" s="199" customFormat="1" x14ac:dyDescent="0.25">
      <c r="A14" s="211" t="s">
        <v>175</v>
      </c>
      <c r="B14" s="212" t="s">
        <v>152</v>
      </c>
      <c r="C14" s="213" t="s">
        <v>176</v>
      </c>
      <c r="D14" s="214" t="s">
        <v>177</v>
      </c>
      <c r="E14" s="215"/>
      <c r="F14" s="216"/>
      <c r="G14" s="216"/>
      <c r="H14" s="217"/>
      <c r="I14" s="218"/>
      <c r="K14" s="201"/>
      <c r="L14" s="201"/>
      <c r="M14" s="201"/>
      <c r="N14" s="210"/>
      <c r="O14" s="210"/>
      <c r="P14" s="210"/>
      <c r="R14" s="210"/>
    </row>
    <row r="15" spans="1:18" ht="15.75" thickBot="1" x14ac:dyDescent="0.3">
      <c r="A15" s="219" t="s">
        <v>175</v>
      </c>
      <c r="B15" s="220" t="s">
        <v>152</v>
      </c>
      <c r="C15" s="221" t="s">
        <v>176</v>
      </c>
      <c r="D15" s="222" t="s">
        <v>178</v>
      </c>
      <c r="E15" s="223"/>
      <c r="F15" s="224"/>
      <c r="G15" s="225"/>
      <c r="H15" s="226"/>
      <c r="I15" s="227"/>
      <c r="L15" s="201"/>
      <c r="M15" s="201"/>
      <c r="P15" s="200"/>
      <c r="R15" s="200"/>
    </row>
    <row r="16" spans="1:18" x14ac:dyDescent="0.25">
      <c r="A16" s="211" t="s">
        <v>175</v>
      </c>
      <c r="B16" s="212" t="s">
        <v>152</v>
      </c>
      <c r="C16" s="213" t="s">
        <v>179</v>
      </c>
      <c r="D16" s="214" t="s">
        <v>177</v>
      </c>
      <c r="E16" s="215"/>
      <c r="F16" s="216"/>
      <c r="G16" s="216"/>
      <c r="H16" s="217"/>
      <c r="I16" s="218"/>
      <c r="L16" s="201"/>
      <c r="P16" s="200"/>
      <c r="R16" s="200"/>
    </row>
    <row r="17" spans="1:21" ht="15.75" thickBot="1" x14ac:dyDescent="0.3">
      <c r="A17" s="219" t="s">
        <v>175</v>
      </c>
      <c r="B17" s="220" t="s">
        <v>152</v>
      </c>
      <c r="C17" s="221" t="s">
        <v>179</v>
      </c>
      <c r="D17" s="222" t="s">
        <v>178</v>
      </c>
      <c r="E17" s="223"/>
      <c r="F17" s="225"/>
      <c r="G17" s="226"/>
      <c r="H17" s="226"/>
      <c r="I17" s="227"/>
      <c r="L17" s="201"/>
      <c r="P17" s="200"/>
      <c r="R17" s="200"/>
    </row>
    <row r="18" spans="1:21" x14ac:dyDescent="0.25">
      <c r="A18" s="211" t="s">
        <v>175</v>
      </c>
      <c r="B18" s="212" t="s">
        <v>159</v>
      </c>
      <c r="C18" s="213" t="s">
        <v>147</v>
      </c>
      <c r="D18" s="214" t="s">
        <v>177</v>
      </c>
      <c r="E18" s="228"/>
      <c r="F18" s="229"/>
      <c r="G18" s="229"/>
      <c r="H18" s="230"/>
      <c r="I18" s="231"/>
      <c r="L18" s="201"/>
      <c r="P18" s="200"/>
      <c r="R18" s="200"/>
    </row>
    <row r="19" spans="1:21" ht="15.75" thickBot="1" x14ac:dyDescent="0.3">
      <c r="A19" s="219" t="s">
        <v>175</v>
      </c>
      <c r="B19" s="220" t="s">
        <v>159</v>
      </c>
      <c r="C19" s="221" t="s">
        <v>147</v>
      </c>
      <c r="D19" s="222" t="s">
        <v>178</v>
      </c>
      <c r="E19" s="232"/>
      <c r="F19" s="233"/>
      <c r="G19" s="234"/>
      <c r="H19" s="235"/>
      <c r="I19" s="236"/>
      <c r="K19" s="237"/>
      <c r="L19" s="201"/>
      <c r="P19" s="200"/>
    </row>
    <row r="20" spans="1:21" x14ac:dyDescent="0.25">
      <c r="A20" s="211" t="s">
        <v>175</v>
      </c>
      <c r="B20" s="212" t="s">
        <v>159</v>
      </c>
      <c r="C20" s="213" t="s">
        <v>148</v>
      </c>
      <c r="D20" s="214" t="s">
        <v>177</v>
      </c>
      <c r="E20" s="228"/>
      <c r="F20" s="229"/>
      <c r="G20" s="229"/>
      <c r="H20" s="230"/>
      <c r="I20" s="231"/>
      <c r="K20" s="237"/>
      <c r="L20" s="201"/>
      <c r="P20" s="200"/>
    </row>
    <row r="21" spans="1:21" ht="15.75" thickBot="1" x14ac:dyDescent="0.3">
      <c r="A21" s="219" t="s">
        <v>175</v>
      </c>
      <c r="B21" s="220" t="s">
        <v>159</v>
      </c>
      <c r="C21" s="221" t="s">
        <v>148</v>
      </c>
      <c r="D21" s="222" t="s">
        <v>178</v>
      </c>
      <c r="E21" s="232"/>
      <c r="F21" s="234"/>
      <c r="G21" s="235"/>
      <c r="H21" s="235"/>
      <c r="I21" s="236"/>
      <c r="K21" s="237"/>
      <c r="L21" s="201"/>
      <c r="P21" s="200"/>
    </row>
    <row r="22" spans="1:21" x14ac:dyDescent="0.25">
      <c r="A22" s="211" t="s">
        <v>175</v>
      </c>
      <c r="B22" s="238" t="s">
        <v>180</v>
      </c>
      <c r="C22" s="239" t="s">
        <v>147</v>
      </c>
      <c r="D22" s="214" t="s">
        <v>177</v>
      </c>
      <c r="E22" s="215"/>
      <c r="F22" s="216"/>
      <c r="G22" s="216"/>
      <c r="H22" s="217"/>
      <c r="I22" s="218"/>
      <c r="K22" s="237"/>
      <c r="L22" s="201"/>
      <c r="P22" s="200"/>
    </row>
    <row r="23" spans="1:21" ht="15.75" thickBot="1" x14ac:dyDescent="0.3">
      <c r="A23" s="219" t="s">
        <v>175</v>
      </c>
      <c r="B23" s="240" t="s">
        <v>180</v>
      </c>
      <c r="C23" s="241" t="s">
        <v>147</v>
      </c>
      <c r="D23" s="222" t="s">
        <v>178</v>
      </c>
      <c r="E23" s="223"/>
      <c r="F23" s="224"/>
      <c r="G23" s="225"/>
      <c r="H23" s="226"/>
      <c r="I23" s="227"/>
      <c r="K23" s="237"/>
      <c r="L23" s="201"/>
      <c r="P23" s="200"/>
    </row>
    <row r="24" spans="1:21" x14ac:dyDescent="0.25">
      <c r="A24" s="211" t="s">
        <v>175</v>
      </c>
      <c r="B24" s="238" t="s">
        <v>180</v>
      </c>
      <c r="C24" s="239" t="s">
        <v>148</v>
      </c>
      <c r="D24" s="214" t="s">
        <v>177</v>
      </c>
      <c r="E24" s="215"/>
      <c r="F24" s="216"/>
      <c r="G24" s="216"/>
      <c r="H24" s="217"/>
      <c r="I24" s="218"/>
      <c r="K24" s="237"/>
      <c r="L24" s="201"/>
      <c r="P24" s="200"/>
    </row>
    <row r="25" spans="1:21" ht="15.75" thickBot="1" x14ac:dyDescent="0.3">
      <c r="A25" s="219" t="s">
        <v>175</v>
      </c>
      <c r="B25" s="240" t="s">
        <v>180</v>
      </c>
      <c r="C25" s="241" t="s">
        <v>148</v>
      </c>
      <c r="D25" s="222" t="s">
        <v>178</v>
      </c>
      <c r="E25" s="223"/>
      <c r="F25" s="225"/>
      <c r="G25" s="226"/>
      <c r="H25" s="226"/>
      <c r="I25" s="227"/>
      <c r="K25" s="237"/>
      <c r="L25" s="201"/>
      <c r="P25" s="200"/>
    </row>
    <row r="26" spans="1:21" x14ac:dyDescent="0.25">
      <c r="A26" s="211" t="s">
        <v>181</v>
      </c>
      <c r="B26" s="212" t="s">
        <v>152</v>
      </c>
      <c r="C26" s="213" t="s">
        <v>176</v>
      </c>
      <c r="D26" s="214" t="s">
        <v>177</v>
      </c>
      <c r="E26" s="242"/>
      <c r="F26" s="243"/>
      <c r="G26" s="216"/>
      <c r="H26" s="217"/>
      <c r="I26" s="244"/>
      <c r="K26" s="237"/>
      <c r="L26" s="201"/>
      <c r="P26" s="200"/>
    </row>
    <row r="27" spans="1:21" ht="15.75" thickBot="1" x14ac:dyDescent="0.3">
      <c r="A27" s="245" t="s">
        <v>181</v>
      </c>
      <c r="B27" s="246" t="s">
        <v>152</v>
      </c>
      <c r="C27" s="247" t="s">
        <v>176</v>
      </c>
      <c r="D27" s="248" t="s">
        <v>178</v>
      </c>
      <c r="E27" s="249"/>
      <c r="F27" s="250"/>
      <c r="G27" s="250"/>
      <c r="H27" s="251"/>
      <c r="I27" s="251"/>
      <c r="J27" s="198"/>
      <c r="K27" s="199"/>
      <c r="L27" s="199"/>
      <c r="P27" s="200"/>
    </row>
    <row r="28" spans="1:21" x14ac:dyDescent="0.25">
      <c r="A28" s="211" t="s">
        <v>181</v>
      </c>
      <c r="B28" s="212" t="s">
        <v>152</v>
      </c>
      <c r="C28" s="213" t="s">
        <v>179</v>
      </c>
      <c r="D28" s="214" t="s">
        <v>177</v>
      </c>
      <c r="E28" s="242"/>
      <c r="F28" s="243"/>
      <c r="G28" s="243"/>
      <c r="H28" s="244"/>
      <c r="I28" s="252"/>
      <c r="J28" s="253"/>
      <c r="K28" s="253"/>
      <c r="L28" s="201"/>
      <c r="P28" s="200"/>
      <c r="R28" s="254"/>
      <c r="S28" s="255"/>
    </row>
    <row r="29" spans="1:21" ht="15.75" thickBot="1" x14ac:dyDescent="0.3">
      <c r="A29" s="245" t="s">
        <v>181</v>
      </c>
      <c r="B29" s="246" t="s">
        <v>152</v>
      </c>
      <c r="C29" s="247" t="s">
        <v>179</v>
      </c>
      <c r="D29" s="248" t="s">
        <v>178</v>
      </c>
      <c r="E29" s="249"/>
      <c r="F29" s="250"/>
      <c r="G29" s="250"/>
      <c r="H29" s="251"/>
      <c r="I29" s="256"/>
      <c r="J29" s="257"/>
      <c r="K29" s="253"/>
      <c r="L29" s="201"/>
      <c r="P29" s="200"/>
    </row>
    <row r="30" spans="1:21" x14ac:dyDescent="0.25">
      <c r="A30" s="211" t="s">
        <v>181</v>
      </c>
      <c r="B30" s="212" t="s">
        <v>159</v>
      </c>
      <c r="C30" s="213" t="s">
        <v>147</v>
      </c>
      <c r="D30" s="214" t="s">
        <v>177</v>
      </c>
      <c r="E30" s="258"/>
      <c r="F30" s="259"/>
      <c r="G30" s="259"/>
      <c r="H30" s="260"/>
      <c r="I30" s="261"/>
      <c r="L30" s="201"/>
      <c r="P30" s="200"/>
      <c r="S30" s="255"/>
      <c r="T30" s="255"/>
      <c r="U30" s="255"/>
    </row>
    <row r="31" spans="1:21" ht="15.75" thickBot="1" x14ac:dyDescent="0.3">
      <c r="A31" s="219" t="s">
        <v>181</v>
      </c>
      <c r="B31" s="220" t="s">
        <v>159</v>
      </c>
      <c r="C31" s="221" t="s">
        <v>147</v>
      </c>
      <c r="D31" s="222" t="s">
        <v>178</v>
      </c>
      <c r="E31" s="262"/>
      <c r="F31" s="263"/>
      <c r="G31" s="263"/>
      <c r="H31" s="264"/>
      <c r="I31" s="265"/>
      <c r="L31" s="201"/>
      <c r="P31" s="200"/>
      <c r="S31" s="255"/>
      <c r="T31" s="255"/>
      <c r="U31" s="255"/>
    </row>
    <row r="32" spans="1:21" x14ac:dyDescent="0.25">
      <c r="A32" s="211" t="s">
        <v>181</v>
      </c>
      <c r="B32" s="212" t="s">
        <v>159</v>
      </c>
      <c r="C32" s="213" t="s">
        <v>148</v>
      </c>
      <c r="D32" s="214" t="s">
        <v>177</v>
      </c>
      <c r="E32" s="258"/>
      <c r="F32" s="259"/>
      <c r="G32" s="259"/>
      <c r="H32" s="260"/>
      <c r="I32" s="261"/>
      <c r="L32" s="201"/>
      <c r="P32" s="200"/>
    </row>
    <row r="33" spans="1:18" ht="15.75" thickBot="1" x14ac:dyDescent="0.3">
      <c r="A33" s="219" t="s">
        <v>181</v>
      </c>
      <c r="B33" s="220" t="s">
        <v>159</v>
      </c>
      <c r="C33" s="221" t="s">
        <v>148</v>
      </c>
      <c r="D33" s="222" t="s">
        <v>178</v>
      </c>
      <c r="E33" s="262"/>
      <c r="F33" s="263"/>
      <c r="G33" s="263"/>
      <c r="H33" s="266"/>
      <c r="I33" s="267"/>
      <c r="L33" s="201"/>
      <c r="P33" s="200"/>
    </row>
    <row r="34" spans="1:18" x14ac:dyDescent="0.25">
      <c r="A34" s="211" t="s">
        <v>181</v>
      </c>
      <c r="B34" s="238" t="s">
        <v>180</v>
      </c>
      <c r="C34" s="239" t="s">
        <v>147</v>
      </c>
      <c r="D34" s="214" t="s">
        <v>177</v>
      </c>
      <c r="E34" s="242"/>
      <c r="F34" s="243"/>
      <c r="G34" s="243"/>
      <c r="H34" s="244"/>
      <c r="I34" s="244"/>
      <c r="L34" s="201"/>
      <c r="P34" s="200"/>
    </row>
    <row r="35" spans="1:18" ht="15.75" thickBot="1" x14ac:dyDescent="0.3">
      <c r="A35" s="219" t="s">
        <v>181</v>
      </c>
      <c r="B35" s="240" t="s">
        <v>180</v>
      </c>
      <c r="C35" s="241" t="s">
        <v>147</v>
      </c>
      <c r="D35" s="222" t="s">
        <v>178</v>
      </c>
      <c r="E35" s="268"/>
      <c r="F35" s="269"/>
      <c r="G35" s="269"/>
      <c r="H35" s="270"/>
      <c r="I35" s="271"/>
      <c r="J35" s="206"/>
      <c r="K35" s="199"/>
      <c r="L35" s="201"/>
      <c r="P35" s="200"/>
    </row>
    <row r="36" spans="1:18" x14ac:dyDescent="0.25">
      <c r="A36" s="211" t="s">
        <v>181</v>
      </c>
      <c r="B36" s="238" t="s">
        <v>180</v>
      </c>
      <c r="C36" s="239" t="s">
        <v>148</v>
      </c>
      <c r="D36" s="214" t="s">
        <v>177</v>
      </c>
      <c r="E36" s="242"/>
      <c r="F36" s="243"/>
      <c r="G36" s="243"/>
      <c r="H36" s="244"/>
      <c r="I36" s="252"/>
      <c r="J36" s="253"/>
      <c r="K36" s="253"/>
      <c r="L36" s="201"/>
      <c r="P36" s="200"/>
    </row>
    <row r="37" spans="1:18" ht="15.75" thickBot="1" x14ac:dyDescent="0.3">
      <c r="A37" s="219" t="s">
        <v>181</v>
      </c>
      <c r="B37" s="240" t="s">
        <v>180</v>
      </c>
      <c r="C37" s="241" t="s">
        <v>148</v>
      </c>
      <c r="D37" s="222" t="s">
        <v>178</v>
      </c>
      <c r="E37" s="268"/>
      <c r="F37" s="269"/>
      <c r="G37" s="269"/>
      <c r="H37" s="270"/>
      <c r="I37" s="272"/>
      <c r="J37" s="257"/>
      <c r="K37" s="253"/>
      <c r="L37" s="201"/>
      <c r="P37" s="200"/>
    </row>
    <row r="38" spans="1:18" x14ac:dyDescent="0.25">
      <c r="L38" s="237"/>
      <c r="P38" s="200"/>
      <c r="R38" s="255"/>
    </row>
    <row r="39" spans="1:18" x14ac:dyDescent="0.25">
      <c r="L39" s="201"/>
      <c r="P39" s="200"/>
      <c r="R39" s="255"/>
    </row>
    <row r="40" spans="1:18" x14ac:dyDescent="0.25">
      <c r="A40" s="201" t="s">
        <v>182</v>
      </c>
      <c r="K40" s="237"/>
      <c r="L40" s="201"/>
      <c r="O40" s="273"/>
      <c r="P40" s="273"/>
    </row>
    <row r="41" spans="1:18" x14ac:dyDescent="0.25">
      <c r="L41" s="201"/>
      <c r="P41" s="200"/>
    </row>
    <row r="42" spans="1:18" x14ac:dyDescent="0.25">
      <c r="J42" s="206"/>
      <c r="K42" s="199"/>
      <c r="L42" s="199"/>
      <c r="P42" s="200"/>
    </row>
    <row r="44" spans="1:18" x14ac:dyDescent="0.25">
      <c r="J44" s="199"/>
      <c r="K44" s="274"/>
    </row>
    <row r="45" spans="1:18" x14ac:dyDescent="0.25">
      <c r="J45" s="253"/>
      <c r="K45" s="255"/>
    </row>
    <row r="46" spans="1:18" x14ac:dyDescent="0.25">
      <c r="J46" s="257"/>
    </row>
    <row r="47" spans="1:18" x14ac:dyDescent="0.25">
      <c r="J47" s="275"/>
    </row>
    <row r="48" spans="1:18" x14ac:dyDescent="0.25">
      <c r="J48" s="275"/>
    </row>
    <row r="49" spans="10:15" x14ac:dyDescent="0.25">
      <c r="J49" s="275"/>
    </row>
    <row r="50" spans="10:15" x14ac:dyDescent="0.25">
      <c r="J50" s="275"/>
    </row>
    <row r="51" spans="10:15" x14ac:dyDescent="0.25">
      <c r="J51" s="275"/>
    </row>
    <row r="52" spans="10:15" x14ac:dyDescent="0.25">
      <c r="J52" s="253"/>
    </row>
    <row r="53" spans="10:15" x14ac:dyDescent="0.25">
      <c r="J53" s="257"/>
    </row>
    <row r="54" spans="10:15" x14ac:dyDescent="0.25">
      <c r="J54" s="275"/>
    </row>
    <row r="55" spans="10:15" x14ac:dyDescent="0.25">
      <c r="J55" s="275"/>
    </row>
    <row r="56" spans="10:15" x14ac:dyDescent="0.25">
      <c r="J56" s="275"/>
    </row>
    <row r="57" spans="10:15" x14ac:dyDescent="0.25">
      <c r="J57" s="276"/>
    </row>
    <row r="58" spans="10:15" x14ac:dyDescent="0.25">
      <c r="J58" s="253"/>
    </row>
    <row r="59" spans="10:15" x14ac:dyDescent="0.25">
      <c r="J59" s="257"/>
    </row>
    <row r="60" spans="10:15" x14ac:dyDescent="0.25">
      <c r="J60" s="275"/>
    </row>
    <row r="61" spans="10:15" x14ac:dyDescent="0.25">
      <c r="J61" s="275"/>
    </row>
    <row r="62" spans="10:15" x14ac:dyDescent="0.25">
      <c r="J62" s="275"/>
      <c r="N62" s="273"/>
      <c r="O62" s="273"/>
    </row>
    <row r="63" spans="10:15" x14ac:dyDescent="0.25">
      <c r="J63" s="275"/>
    </row>
    <row r="64" spans="10:15" x14ac:dyDescent="0.25">
      <c r="J64" s="206"/>
      <c r="K64" s="206"/>
    </row>
    <row r="65" spans="10:11" x14ac:dyDescent="0.25">
      <c r="J65" s="206"/>
      <c r="K65" s="206"/>
    </row>
    <row r="67" spans="10:11" x14ac:dyDescent="0.25">
      <c r="J67" s="253"/>
    </row>
    <row r="68" spans="10:11" x14ac:dyDescent="0.25">
      <c r="J68" s="277"/>
    </row>
    <row r="95" spans="2:9" x14ac:dyDescent="0.25">
      <c r="B95" s="257"/>
      <c r="C95" s="257"/>
      <c r="D95" s="257"/>
      <c r="E95" s="198"/>
      <c r="F95" s="257"/>
      <c r="G95" s="199"/>
      <c r="H95" s="199"/>
      <c r="I95" s="198"/>
    </row>
    <row r="96" spans="2:9" x14ac:dyDescent="0.25">
      <c r="B96" s="257"/>
      <c r="C96" s="257"/>
      <c r="E96" s="253"/>
      <c r="F96" s="253"/>
      <c r="G96" s="253"/>
      <c r="H96" s="253"/>
      <c r="I96" s="253"/>
    </row>
    <row r="97" spans="2:9" x14ac:dyDescent="0.25">
      <c r="B97" s="257"/>
      <c r="C97" s="257"/>
      <c r="D97" s="278"/>
      <c r="E97" s="257"/>
      <c r="F97" s="257"/>
      <c r="G97" s="257"/>
      <c r="H97" s="253"/>
      <c r="I97" s="257"/>
    </row>
    <row r="98" spans="2:9" x14ac:dyDescent="0.25">
      <c r="D98" s="275"/>
      <c r="E98" s="275"/>
      <c r="F98" s="275"/>
      <c r="G98" s="279"/>
      <c r="H98" s="280"/>
      <c r="I98" s="253"/>
    </row>
    <row r="99" spans="2:9" x14ac:dyDescent="0.25">
      <c r="D99" s="275"/>
      <c r="E99" s="275"/>
      <c r="F99" s="275"/>
      <c r="G99" s="279"/>
      <c r="H99" s="280"/>
      <c r="I99" s="253"/>
    </row>
    <row r="100" spans="2:9" x14ac:dyDescent="0.25">
      <c r="D100" s="275"/>
      <c r="E100" s="275"/>
      <c r="F100" s="275"/>
      <c r="G100" s="281"/>
      <c r="H100" s="282"/>
      <c r="I100" s="253"/>
    </row>
    <row r="101" spans="2:9" x14ac:dyDescent="0.25">
      <c r="D101" s="275"/>
      <c r="E101" s="275"/>
      <c r="F101" s="275"/>
      <c r="G101" s="279"/>
      <c r="H101" s="280"/>
      <c r="I101" s="275"/>
    </row>
    <row r="102" spans="2:9" x14ac:dyDescent="0.25">
      <c r="B102" s="275"/>
      <c r="C102" s="275"/>
      <c r="E102" s="198"/>
      <c r="F102" s="275"/>
      <c r="G102" s="283"/>
      <c r="H102" s="280"/>
      <c r="I102" s="284"/>
    </row>
    <row r="103" spans="2:9" x14ac:dyDescent="0.25">
      <c r="B103" s="275"/>
      <c r="C103" s="275"/>
      <c r="E103" s="253"/>
      <c r="F103" s="253"/>
      <c r="G103" s="253"/>
      <c r="H103" s="253"/>
      <c r="I103" s="253"/>
    </row>
    <row r="104" spans="2:9" x14ac:dyDescent="0.25">
      <c r="B104" s="275"/>
      <c r="C104" s="275"/>
      <c r="D104" s="278"/>
      <c r="E104" s="257"/>
      <c r="F104" s="257"/>
      <c r="G104" s="257"/>
      <c r="H104" s="253"/>
      <c r="I104" s="257"/>
    </row>
    <row r="105" spans="2:9" x14ac:dyDescent="0.25">
      <c r="B105" s="275"/>
      <c r="C105" s="275"/>
      <c r="D105" s="275"/>
      <c r="E105" s="275"/>
      <c r="F105" s="275"/>
      <c r="G105" s="275"/>
      <c r="H105" s="285"/>
      <c r="I105" s="275"/>
    </row>
    <row r="106" spans="2:9" x14ac:dyDescent="0.25">
      <c r="B106" s="275"/>
      <c r="C106" s="275"/>
      <c r="D106" s="275"/>
      <c r="E106" s="275"/>
      <c r="F106" s="275"/>
      <c r="G106" s="275"/>
      <c r="H106" s="285"/>
      <c r="I106" s="275"/>
    </row>
    <row r="107" spans="2:9" x14ac:dyDescent="0.25">
      <c r="D107" s="275"/>
      <c r="E107" s="275"/>
      <c r="F107" s="275"/>
      <c r="G107" s="279"/>
      <c r="H107" s="280"/>
      <c r="I107" s="275"/>
    </row>
    <row r="108" spans="2:9" x14ac:dyDescent="0.25">
      <c r="B108" s="275"/>
      <c r="C108" s="275"/>
      <c r="E108" s="199"/>
      <c r="F108" s="286"/>
      <c r="G108" s="276"/>
      <c r="H108" s="287"/>
      <c r="I108" s="287"/>
    </row>
    <row r="109" spans="2:9" x14ac:dyDescent="0.25">
      <c r="B109" s="275"/>
      <c r="C109" s="275"/>
      <c r="E109" s="253"/>
      <c r="F109" s="253"/>
      <c r="G109" s="253"/>
      <c r="H109" s="253"/>
      <c r="I109" s="253"/>
    </row>
    <row r="110" spans="2:9" x14ac:dyDescent="0.25">
      <c r="B110" s="275"/>
      <c r="C110" s="275"/>
      <c r="D110" s="278"/>
      <c r="E110" s="257"/>
      <c r="F110" s="257"/>
      <c r="G110" s="257"/>
      <c r="H110" s="253"/>
      <c r="I110" s="257"/>
    </row>
    <row r="111" spans="2:9" x14ac:dyDescent="0.25">
      <c r="B111" s="275"/>
      <c r="C111" s="275"/>
      <c r="D111" s="275"/>
      <c r="E111" s="275"/>
      <c r="F111" s="275"/>
      <c r="G111" s="275"/>
      <c r="H111" s="288"/>
      <c r="I111" s="275"/>
    </row>
    <row r="112" spans="2:9" x14ac:dyDescent="0.25">
      <c r="B112" s="275"/>
      <c r="C112" s="275"/>
      <c r="D112" s="275"/>
      <c r="E112" s="275"/>
      <c r="F112" s="275"/>
      <c r="G112" s="275"/>
      <c r="H112" s="288"/>
      <c r="I112" s="275"/>
    </row>
    <row r="113" spans="2:9" x14ac:dyDescent="0.25">
      <c r="B113" s="275"/>
      <c r="C113" s="275"/>
      <c r="D113" s="275"/>
      <c r="E113" s="275"/>
      <c r="F113" s="275"/>
      <c r="G113" s="275"/>
      <c r="H113" s="285"/>
      <c r="I113" s="275"/>
    </row>
    <row r="114" spans="2:9" x14ac:dyDescent="0.25">
      <c r="B114" s="275"/>
      <c r="C114" s="275"/>
      <c r="D114" s="275"/>
      <c r="E114" s="275"/>
      <c r="F114" s="275"/>
      <c r="G114" s="275"/>
      <c r="H114" s="285"/>
      <c r="I114" s="275"/>
    </row>
    <row r="115" spans="2:9" x14ac:dyDescent="0.25">
      <c r="B115" s="206"/>
      <c r="C115" s="206"/>
      <c r="D115" s="206"/>
      <c r="E115" s="206"/>
      <c r="F115" s="206"/>
      <c r="G115" s="206"/>
      <c r="H115" s="206"/>
      <c r="I115" s="206"/>
    </row>
    <row r="116" spans="2:9" x14ac:dyDescent="0.25">
      <c r="B116" s="206"/>
      <c r="C116" s="206"/>
      <c r="D116" s="206"/>
      <c r="E116" s="206"/>
      <c r="F116" s="206"/>
      <c r="G116" s="206"/>
      <c r="H116" s="206"/>
      <c r="I116" s="206"/>
    </row>
    <row r="118" spans="2:9" x14ac:dyDescent="0.25">
      <c r="G118" s="253"/>
      <c r="H118" s="253"/>
    </row>
    <row r="119" spans="2:9" x14ac:dyDescent="0.25">
      <c r="G119" s="277"/>
      <c r="H119" s="289"/>
    </row>
    <row r="130" spans="7:7" x14ac:dyDescent="0.25">
      <c r="G130" s="237"/>
    </row>
    <row r="132" spans="7:7" x14ac:dyDescent="0.25">
      <c r="G132" s="290"/>
    </row>
    <row r="134" spans="7:7" x14ac:dyDescent="0.25">
      <c r="G134" s="290"/>
    </row>
    <row r="177" spans="2:6" x14ac:dyDescent="0.25">
      <c r="B177" s="257"/>
      <c r="C177" s="257"/>
      <c r="D177" s="257"/>
      <c r="E177" s="257"/>
      <c r="F177" s="257"/>
    </row>
    <row r="178" spans="2:6" x14ac:dyDescent="0.25">
      <c r="B178" s="257"/>
      <c r="C178" s="257"/>
      <c r="D178" s="257"/>
      <c r="E178" s="257"/>
      <c r="F178" s="257"/>
    </row>
    <row r="179" spans="2:6" x14ac:dyDescent="0.25">
      <c r="B179" s="257"/>
      <c r="C179" s="257"/>
      <c r="D179" s="257"/>
      <c r="E179" s="257"/>
      <c r="F179" s="257"/>
    </row>
    <row r="180" spans="2:6" x14ac:dyDescent="0.25">
      <c r="B180" s="257"/>
      <c r="C180" s="257"/>
      <c r="D180" s="257"/>
      <c r="E180" s="257"/>
      <c r="F180" s="257"/>
    </row>
    <row r="181" spans="2:6" x14ac:dyDescent="0.25">
      <c r="B181" s="257"/>
      <c r="C181" s="257"/>
      <c r="D181" s="257"/>
      <c r="E181" s="257"/>
      <c r="F181" s="257"/>
    </row>
    <row r="182" spans="2:6" x14ac:dyDescent="0.25">
      <c r="B182" s="257"/>
      <c r="C182" s="257"/>
      <c r="D182" s="257"/>
      <c r="E182" s="257"/>
      <c r="F182" s="257"/>
    </row>
    <row r="183" spans="2:6" x14ac:dyDescent="0.25">
      <c r="B183" s="257"/>
      <c r="C183" s="257"/>
      <c r="D183" s="257"/>
      <c r="E183" s="257"/>
      <c r="F183" s="257"/>
    </row>
    <row r="184" spans="2:6" x14ac:dyDescent="0.25">
      <c r="B184" s="257"/>
      <c r="C184" s="257"/>
      <c r="D184" s="257"/>
      <c r="E184" s="257"/>
      <c r="F184" s="257"/>
    </row>
    <row r="185" spans="2:6" x14ac:dyDescent="0.25">
      <c r="B185" s="257"/>
      <c r="C185" s="257"/>
      <c r="D185" s="257"/>
      <c r="E185" s="257"/>
      <c r="F185" s="257"/>
    </row>
    <row r="186" spans="2:6" x14ac:dyDescent="0.25">
      <c r="B186" s="257"/>
      <c r="C186" s="257"/>
      <c r="D186" s="257"/>
      <c r="E186" s="257"/>
      <c r="F186" s="257"/>
    </row>
    <row r="187" spans="2:6" x14ac:dyDescent="0.25">
      <c r="B187" s="257"/>
      <c r="C187" s="257"/>
      <c r="D187" s="257"/>
      <c r="E187" s="257"/>
      <c r="F187" s="257"/>
    </row>
    <row r="188" spans="2:6" x14ac:dyDescent="0.25">
      <c r="B188" s="257"/>
      <c r="C188" s="257"/>
      <c r="D188" s="257"/>
      <c r="E188" s="257"/>
      <c r="F188" s="257"/>
    </row>
    <row r="189" spans="2:6" x14ac:dyDescent="0.25">
      <c r="B189" s="257"/>
      <c r="C189" s="257"/>
      <c r="D189" s="257"/>
      <c r="E189" s="257"/>
      <c r="F189" s="257"/>
    </row>
    <row r="190" spans="2:6" x14ac:dyDescent="0.25">
      <c r="B190" s="257"/>
      <c r="C190" s="257"/>
      <c r="D190" s="257"/>
      <c r="E190" s="257"/>
      <c r="F190" s="257"/>
    </row>
    <row r="191" spans="2:6" x14ac:dyDescent="0.25">
      <c r="B191" s="257"/>
      <c r="C191" s="257"/>
      <c r="D191" s="257"/>
      <c r="E191" s="257"/>
      <c r="F191" s="257"/>
    </row>
    <row r="192" spans="2:6" x14ac:dyDescent="0.25">
      <c r="B192" s="257"/>
      <c r="C192" s="257"/>
      <c r="D192" s="257"/>
      <c r="E192" s="257"/>
      <c r="F192" s="257"/>
    </row>
    <row r="193" spans="2:6" x14ac:dyDescent="0.25">
      <c r="B193" s="257"/>
      <c r="C193" s="257"/>
      <c r="D193" s="257"/>
      <c r="E193" s="257"/>
      <c r="F193" s="257"/>
    </row>
    <row r="194" spans="2:6" x14ac:dyDescent="0.25">
      <c r="B194" s="257"/>
      <c r="C194" s="257"/>
      <c r="D194" s="257"/>
      <c r="E194" s="257"/>
      <c r="F194" s="257"/>
    </row>
    <row r="195" spans="2:6" x14ac:dyDescent="0.25">
      <c r="B195" s="257"/>
      <c r="C195" s="257"/>
      <c r="D195" s="257"/>
      <c r="E195" s="257"/>
      <c r="F195" s="257"/>
    </row>
    <row r="196" spans="2:6" x14ac:dyDescent="0.25">
      <c r="B196" s="257"/>
      <c r="C196" s="257"/>
      <c r="D196" s="257"/>
      <c r="E196" s="257"/>
      <c r="F196" s="257"/>
    </row>
    <row r="197" spans="2:6" x14ac:dyDescent="0.25">
      <c r="B197" s="257"/>
      <c r="C197" s="257"/>
      <c r="D197" s="257"/>
      <c r="E197" s="257"/>
      <c r="F197" s="257"/>
    </row>
    <row r="198" spans="2:6" x14ac:dyDescent="0.25">
      <c r="B198" s="257"/>
      <c r="C198" s="257"/>
      <c r="D198" s="257"/>
      <c r="E198" s="257"/>
      <c r="F198" s="257"/>
    </row>
    <row r="199" spans="2:6" x14ac:dyDescent="0.25">
      <c r="B199" s="257"/>
      <c r="C199" s="257"/>
      <c r="D199" s="257"/>
      <c r="E199" s="257"/>
      <c r="F199" s="257"/>
    </row>
    <row r="200" spans="2:6" x14ac:dyDescent="0.25">
      <c r="B200" s="257"/>
      <c r="C200" s="257"/>
      <c r="D200" s="257"/>
      <c r="E200" s="257"/>
      <c r="F200" s="257"/>
    </row>
    <row r="201" spans="2:6" x14ac:dyDescent="0.25">
      <c r="B201" s="257"/>
      <c r="C201" s="257"/>
      <c r="D201" s="257"/>
      <c r="E201" s="257"/>
      <c r="F201" s="257"/>
    </row>
    <row r="202" spans="2:6" x14ac:dyDescent="0.25">
      <c r="B202" s="257"/>
      <c r="C202" s="257"/>
      <c r="D202" s="257"/>
      <c r="E202" s="257"/>
      <c r="F202" s="257"/>
    </row>
    <row r="203" spans="2:6" x14ac:dyDescent="0.25">
      <c r="B203" s="257"/>
      <c r="C203" s="257"/>
      <c r="D203" s="257"/>
      <c r="E203" s="257"/>
      <c r="F203" s="257"/>
    </row>
    <row r="204" spans="2:6" x14ac:dyDescent="0.25">
      <c r="B204" s="257"/>
      <c r="C204" s="257"/>
      <c r="D204" s="257"/>
      <c r="E204" s="257"/>
      <c r="F204" s="257"/>
    </row>
    <row r="205" spans="2:6" x14ac:dyDescent="0.25">
      <c r="B205" s="257"/>
      <c r="C205" s="257"/>
      <c r="D205" s="257"/>
      <c r="E205" s="257"/>
      <c r="F205" s="257"/>
    </row>
    <row r="206" spans="2:6" x14ac:dyDescent="0.25">
      <c r="B206" s="257"/>
      <c r="C206" s="257"/>
      <c r="D206" s="257"/>
      <c r="E206" s="257"/>
      <c r="F206" s="257"/>
    </row>
    <row r="207" spans="2:6" x14ac:dyDescent="0.25">
      <c r="B207" s="257"/>
      <c r="C207" s="257"/>
      <c r="D207" s="257"/>
      <c r="E207" s="257"/>
      <c r="F207" s="257"/>
    </row>
    <row r="208" spans="2:6" x14ac:dyDescent="0.25">
      <c r="B208" s="257"/>
      <c r="C208" s="257"/>
      <c r="D208" s="257"/>
      <c r="E208" s="257"/>
      <c r="F208" s="257"/>
    </row>
    <row r="209" spans="2:6" x14ac:dyDescent="0.25">
      <c r="B209" s="257"/>
      <c r="C209" s="257"/>
      <c r="D209" s="257"/>
      <c r="E209" s="257"/>
      <c r="F209" s="257"/>
    </row>
    <row r="210" spans="2:6" x14ac:dyDescent="0.25">
      <c r="B210" s="257"/>
      <c r="C210" s="257"/>
      <c r="D210" s="257"/>
      <c r="E210" s="257"/>
      <c r="F210" s="257"/>
    </row>
    <row r="211" spans="2:6" x14ac:dyDescent="0.25">
      <c r="B211" s="257"/>
      <c r="C211" s="257"/>
      <c r="D211" s="257"/>
      <c r="E211" s="257"/>
      <c r="F211" s="257"/>
    </row>
    <row r="212" spans="2:6" x14ac:dyDescent="0.25">
      <c r="B212" s="257"/>
      <c r="C212" s="257"/>
      <c r="D212" s="257"/>
      <c r="E212" s="257"/>
      <c r="F212" s="257"/>
    </row>
    <row r="213" spans="2:6" x14ac:dyDescent="0.25">
      <c r="B213" s="257"/>
      <c r="C213" s="257"/>
      <c r="D213" s="257"/>
      <c r="E213" s="257"/>
      <c r="F213" s="257"/>
    </row>
    <row r="214" spans="2:6" x14ac:dyDescent="0.25">
      <c r="B214" s="257"/>
      <c r="C214" s="257"/>
      <c r="D214" s="257"/>
      <c r="E214" s="257"/>
      <c r="F214" s="257"/>
    </row>
    <row r="215" spans="2:6" x14ac:dyDescent="0.25">
      <c r="B215" s="257"/>
      <c r="C215" s="257"/>
      <c r="D215" s="257"/>
      <c r="E215" s="257"/>
      <c r="F215" s="257"/>
    </row>
    <row r="216" spans="2:6" x14ac:dyDescent="0.25">
      <c r="B216" s="257"/>
      <c r="C216" s="257"/>
      <c r="D216" s="257"/>
      <c r="E216" s="257"/>
      <c r="F216" s="257"/>
    </row>
    <row r="217" spans="2:6" x14ac:dyDescent="0.25">
      <c r="B217" s="257"/>
      <c r="C217" s="257"/>
      <c r="D217" s="257"/>
      <c r="E217" s="257"/>
      <c r="F217" s="257"/>
    </row>
    <row r="218" spans="2:6" x14ac:dyDescent="0.25">
      <c r="B218" s="257"/>
      <c r="C218" s="257"/>
      <c r="D218" s="257"/>
      <c r="E218" s="257"/>
      <c r="F218" s="257"/>
    </row>
    <row r="219" spans="2:6" x14ac:dyDescent="0.25">
      <c r="B219" s="257"/>
      <c r="C219" s="257"/>
      <c r="D219" s="257"/>
      <c r="E219" s="257"/>
      <c r="F219" s="257"/>
    </row>
    <row r="220" spans="2:6" x14ac:dyDescent="0.25">
      <c r="B220" s="257"/>
      <c r="C220" s="257"/>
      <c r="D220" s="257"/>
      <c r="E220" s="257"/>
      <c r="F220" s="257"/>
    </row>
    <row r="221" spans="2:6" x14ac:dyDescent="0.25">
      <c r="B221" s="257"/>
      <c r="C221" s="257"/>
      <c r="D221" s="257"/>
      <c r="E221" s="257"/>
      <c r="F221" s="257"/>
    </row>
    <row r="222" spans="2:6" x14ac:dyDescent="0.25">
      <c r="B222" s="257"/>
      <c r="C222" s="257"/>
      <c r="D222" s="257"/>
      <c r="E222" s="257"/>
      <c r="F222" s="257"/>
    </row>
    <row r="223" spans="2:6" x14ac:dyDescent="0.25">
      <c r="B223" s="257"/>
      <c r="C223" s="257"/>
      <c r="D223" s="257"/>
      <c r="E223" s="257"/>
      <c r="F223" s="257"/>
    </row>
    <row r="224" spans="2:6" x14ac:dyDescent="0.25">
      <c r="B224" s="257"/>
      <c r="C224" s="257"/>
      <c r="D224" s="257"/>
      <c r="E224" s="257"/>
      <c r="F224" s="257"/>
    </row>
    <row r="225" spans="2:6" x14ac:dyDescent="0.25">
      <c r="B225" s="257"/>
      <c r="C225" s="257"/>
      <c r="D225" s="257"/>
      <c r="E225" s="257"/>
      <c r="F225" s="257"/>
    </row>
    <row r="226" spans="2:6" x14ac:dyDescent="0.25">
      <c r="B226" s="257"/>
      <c r="C226" s="257"/>
      <c r="D226" s="257"/>
      <c r="E226" s="257"/>
      <c r="F226" s="257"/>
    </row>
    <row r="227" spans="2:6" x14ac:dyDescent="0.25">
      <c r="B227" s="257"/>
      <c r="C227" s="257"/>
      <c r="D227" s="257"/>
      <c r="E227" s="257"/>
      <c r="F227" s="257"/>
    </row>
    <row r="228" spans="2:6" x14ac:dyDescent="0.25">
      <c r="B228" s="257"/>
      <c r="C228" s="257"/>
      <c r="D228" s="257"/>
      <c r="E228" s="257"/>
      <c r="F228" s="257"/>
    </row>
    <row r="229" spans="2:6" x14ac:dyDescent="0.25">
      <c r="B229" s="257"/>
      <c r="C229" s="257"/>
      <c r="D229" s="257"/>
      <c r="E229" s="257"/>
      <c r="F229" s="257"/>
    </row>
    <row r="230" spans="2:6" x14ac:dyDescent="0.25">
      <c r="B230" s="257"/>
      <c r="C230" s="257"/>
      <c r="D230" s="257"/>
      <c r="E230" s="257"/>
      <c r="F230" s="257"/>
    </row>
    <row r="231" spans="2:6" x14ac:dyDescent="0.25">
      <c r="B231" s="257"/>
      <c r="C231" s="257"/>
      <c r="D231" s="257"/>
      <c r="E231" s="257"/>
      <c r="F231" s="257"/>
    </row>
    <row r="232" spans="2:6" x14ac:dyDescent="0.25">
      <c r="B232" s="257"/>
      <c r="C232" s="257"/>
      <c r="D232" s="257"/>
      <c r="E232" s="257"/>
      <c r="F232" s="257"/>
    </row>
    <row r="233" spans="2:6" x14ac:dyDescent="0.25">
      <c r="B233" s="257"/>
      <c r="C233" s="257"/>
      <c r="D233" s="257"/>
      <c r="E233" s="257"/>
      <c r="F233" s="257"/>
    </row>
    <row r="234" spans="2:6" x14ac:dyDescent="0.25">
      <c r="B234" s="257"/>
      <c r="C234" s="257"/>
      <c r="D234" s="257"/>
      <c r="E234" s="257"/>
      <c r="F234" s="257"/>
    </row>
    <row r="235" spans="2:6" x14ac:dyDescent="0.25">
      <c r="B235" s="257"/>
      <c r="C235" s="257"/>
      <c r="D235" s="257"/>
      <c r="E235" s="257"/>
      <c r="F235" s="257"/>
    </row>
    <row r="236" spans="2:6" x14ac:dyDescent="0.25">
      <c r="B236" s="257"/>
      <c r="C236" s="257"/>
      <c r="D236" s="257"/>
      <c r="E236" s="257"/>
      <c r="F236" s="257"/>
    </row>
    <row r="237" spans="2:6" x14ac:dyDescent="0.25">
      <c r="B237" s="257"/>
      <c r="C237" s="257"/>
      <c r="D237" s="257"/>
      <c r="E237" s="257"/>
      <c r="F237" s="257"/>
    </row>
    <row r="238" spans="2:6" x14ac:dyDescent="0.25">
      <c r="B238" s="257"/>
      <c r="C238" s="257"/>
      <c r="D238" s="257"/>
      <c r="E238" s="257"/>
      <c r="F238" s="257"/>
    </row>
    <row r="239" spans="2:6" x14ac:dyDescent="0.25">
      <c r="B239" s="257"/>
      <c r="C239" s="257"/>
      <c r="D239" s="257"/>
      <c r="E239" s="257"/>
      <c r="F239" s="257"/>
    </row>
    <row r="240" spans="2:6" x14ac:dyDescent="0.25">
      <c r="B240" s="257"/>
      <c r="C240" s="257"/>
      <c r="D240" s="257"/>
      <c r="E240" s="257"/>
      <c r="F240" s="257"/>
    </row>
    <row r="241" spans="2:6" x14ac:dyDescent="0.25">
      <c r="B241" s="257"/>
      <c r="C241" s="257"/>
      <c r="D241" s="257"/>
      <c r="E241" s="257"/>
      <c r="F241" s="257"/>
    </row>
    <row r="242" spans="2:6" x14ac:dyDescent="0.25">
      <c r="B242" s="257"/>
      <c r="C242" s="257"/>
      <c r="D242" s="257"/>
      <c r="E242" s="257"/>
      <c r="F242" s="257"/>
    </row>
    <row r="243" spans="2:6" x14ac:dyDescent="0.25">
      <c r="B243" s="257"/>
      <c r="C243" s="257"/>
      <c r="D243" s="257"/>
      <c r="E243" s="257"/>
      <c r="F243" s="257"/>
    </row>
    <row r="244" spans="2:6" x14ac:dyDescent="0.25">
      <c r="B244" s="257"/>
      <c r="C244" s="257"/>
      <c r="D244" s="257"/>
      <c r="E244" s="257"/>
      <c r="F244" s="257"/>
    </row>
    <row r="245" spans="2:6" x14ac:dyDescent="0.25">
      <c r="B245" s="257"/>
      <c r="C245" s="257"/>
      <c r="D245" s="257"/>
      <c r="E245" s="257"/>
      <c r="F245" s="257"/>
    </row>
    <row r="246" spans="2:6" x14ac:dyDescent="0.25">
      <c r="B246" s="257"/>
      <c r="C246" s="257"/>
      <c r="D246" s="257"/>
      <c r="E246" s="257"/>
      <c r="F246" s="257"/>
    </row>
    <row r="247" spans="2:6" x14ac:dyDescent="0.25">
      <c r="B247" s="257"/>
      <c r="C247" s="257"/>
      <c r="D247" s="257"/>
      <c r="E247" s="257"/>
      <c r="F247" s="257"/>
    </row>
    <row r="248" spans="2:6" x14ac:dyDescent="0.25">
      <c r="B248" s="257"/>
      <c r="C248" s="257"/>
      <c r="D248" s="257"/>
      <c r="E248" s="257"/>
      <c r="F248" s="257"/>
    </row>
    <row r="249" spans="2:6" x14ac:dyDescent="0.25">
      <c r="B249" s="257"/>
      <c r="C249" s="257"/>
      <c r="D249" s="257"/>
      <c r="E249" s="257"/>
      <c r="F249" s="257"/>
    </row>
    <row r="250" spans="2:6" x14ac:dyDescent="0.25">
      <c r="B250" s="257"/>
      <c r="C250" s="257"/>
      <c r="D250" s="257"/>
      <c r="E250" s="257"/>
      <c r="F250" s="257"/>
    </row>
    <row r="251" spans="2:6" x14ac:dyDescent="0.25">
      <c r="B251" s="257"/>
      <c r="C251" s="257"/>
      <c r="D251" s="257"/>
      <c r="E251" s="257"/>
      <c r="F251" s="257"/>
    </row>
    <row r="252" spans="2:6" x14ac:dyDescent="0.25">
      <c r="B252" s="257"/>
      <c r="C252" s="257"/>
      <c r="D252" s="257"/>
      <c r="E252" s="257"/>
      <c r="F252" s="257"/>
    </row>
    <row r="253" spans="2:6" x14ac:dyDescent="0.25">
      <c r="B253" s="257"/>
      <c r="C253" s="257"/>
      <c r="D253" s="257"/>
      <c r="E253" s="257"/>
      <c r="F253" s="257"/>
    </row>
    <row r="254" spans="2:6" x14ac:dyDescent="0.25">
      <c r="B254" s="257"/>
      <c r="C254" s="257"/>
      <c r="D254" s="257"/>
      <c r="E254" s="257"/>
      <c r="F254" s="257"/>
    </row>
  </sheetData>
  <mergeCells count="4">
    <mergeCell ref="A1:H1"/>
    <mergeCell ref="A4:H4"/>
    <mergeCell ref="E12:G12"/>
    <mergeCell ref="H12:I12"/>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B7" sqref="B7"/>
    </sheetView>
  </sheetViews>
  <sheetFormatPr baseColWidth="10" defaultColWidth="11.42578125" defaultRowHeight="15" x14ac:dyDescent="0.25"/>
  <cols>
    <col min="1" max="1" width="19.85546875" style="200" customWidth="1"/>
    <col min="2" max="2" width="27" style="200" customWidth="1"/>
    <col min="3" max="3" width="15.7109375" style="200" customWidth="1"/>
    <col min="4" max="4" width="20" style="200" customWidth="1"/>
    <col min="5" max="5" width="11.7109375" style="200" customWidth="1"/>
    <col min="6" max="6" width="8.28515625" style="200" bestFit="1" customWidth="1"/>
    <col min="7" max="7" width="10" style="200" bestFit="1" customWidth="1"/>
    <col min="8" max="8" width="10.5703125" style="200" bestFit="1" customWidth="1"/>
    <col min="9" max="9" width="23.85546875" style="200" customWidth="1"/>
    <col min="10" max="10" width="19" style="200" customWidth="1"/>
    <col min="11" max="11" width="16.7109375" style="200" customWidth="1"/>
    <col min="12" max="12" width="20.42578125" style="200" bestFit="1" customWidth="1"/>
    <col min="13" max="13" width="22" style="200" customWidth="1"/>
    <col min="14" max="14" width="20.42578125" style="200" bestFit="1" customWidth="1"/>
    <col min="15" max="15" width="20.85546875" style="200" customWidth="1"/>
    <col min="16" max="16" width="25.42578125" style="200" customWidth="1"/>
    <col min="17" max="17" width="16.7109375" style="200" customWidth="1"/>
    <col min="18" max="18" width="13.140625" style="200" customWidth="1"/>
    <col min="19" max="19" width="13.7109375" style="200" customWidth="1"/>
    <col min="20" max="20" width="13.140625" style="200" customWidth="1"/>
    <col min="21" max="22" width="11.5703125" style="200" customWidth="1"/>
    <col min="23" max="23" width="10.28515625" style="200" bestFit="1" customWidth="1"/>
    <col min="24" max="24" width="12.28515625" style="200" customWidth="1"/>
    <col min="25" max="25" width="15.85546875" style="200" customWidth="1"/>
    <col min="26" max="26" width="26.5703125" style="200" customWidth="1"/>
    <col min="27" max="27" width="26.42578125" style="200" customWidth="1"/>
    <col min="28" max="28" width="30" style="200" customWidth="1"/>
    <col min="29" max="16384" width="11.42578125" style="200"/>
  </cols>
  <sheetData>
    <row r="1" spans="1:28" s="292" customFormat="1" ht="21" customHeight="1" x14ac:dyDescent="0.3">
      <c r="A1" s="291" t="s">
        <v>183</v>
      </c>
      <c r="D1" s="293"/>
      <c r="E1" s="293"/>
      <c r="F1" s="293"/>
      <c r="G1" s="293"/>
      <c r="H1" s="293"/>
      <c r="I1" s="293"/>
      <c r="J1" s="293"/>
      <c r="K1" s="293"/>
      <c r="L1" s="293"/>
      <c r="M1" s="293"/>
      <c r="N1" s="293"/>
      <c r="O1" s="293"/>
    </row>
    <row r="2" spans="1:28" s="292" customFormat="1" x14ac:dyDescent="0.25">
      <c r="B2" s="294"/>
    </row>
    <row r="3" spans="1:28" s="292" customFormat="1" x14ac:dyDescent="0.25">
      <c r="A3" s="295" t="s">
        <v>134</v>
      </c>
      <c r="B3" s="296" t="s">
        <v>184</v>
      </c>
    </row>
    <row r="4" spans="1:28" s="292" customFormat="1" ht="18.75" x14ac:dyDescent="0.3">
      <c r="A4" s="296" t="s">
        <v>136</v>
      </c>
      <c r="C4" s="297"/>
      <c r="D4" s="297"/>
      <c r="E4" s="297"/>
      <c r="F4" s="297"/>
      <c r="G4" s="297"/>
      <c r="H4" s="297"/>
      <c r="I4" s="297"/>
      <c r="J4" s="297"/>
      <c r="K4" s="297"/>
      <c r="L4" s="297"/>
      <c r="M4" s="297"/>
      <c r="N4" s="297"/>
      <c r="O4" s="297"/>
      <c r="P4" s="297"/>
      <c r="Q4" s="298"/>
      <c r="R4" s="298"/>
    </row>
    <row r="5" spans="1:28" s="292" customFormat="1" ht="15.75" x14ac:dyDescent="0.25">
      <c r="A5" s="296" t="s">
        <v>185</v>
      </c>
      <c r="C5" s="299"/>
      <c r="D5" s="299"/>
      <c r="E5" s="299"/>
      <c r="F5" s="299"/>
      <c r="G5" s="299"/>
      <c r="H5" s="299"/>
      <c r="I5" s="299"/>
      <c r="J5" s="299"/>
      <c r="K5" s="299"/>
      <c r="L5" s="299"/>
      <c r="M5" s="299"/>
      <c r="N5" s="299"/>
      <c r="O5" s="299"/>
      <c r="P5" s="299"/>
      <c r="Q5" s="300"/>
      <c r="R5" s="300"/>
    </row>
    <row r="7" spans="1:28" s="303" customFormat="1" x14ac:dyDescent="0.25">
      <c r="A7" s="301" t="s">
        <v>186</v>
      </c>
      <c r="B7" s="302" t="s">
        <v>187</v>
      </c>
    </row>
    <row r="8" spans="1:28" s="303" customFormat="1" x14ac:dyDescent="0.25">
      <c r="A8" s="304" t="s">
        <v>140</v>
      </c>
      <c r="B8" s="305">
        <v>2022</v>
      </c>
    </row>
    <row r="9" spans="1:28" s="303" customFormat="1" x14ac:dyDescent="0.25">
      <c r="A9" s="304" t="s">
        <v>141</v>
      </c>
      <c r="B9" s="306" t="s">
        <v>142</v>
      </c>
    </row>
    <row r="10" spans="1:28" s="303" customFormat="1" ht="12.75" x14ac:dyDescent="0.2"/>
    <row r="11" spans="1:28" s="303" customFormat="1" ht="12.75" x14ac:dyDescent="0.2">
      <c r="A11" s="303" t="s">
        <v>188</v>
      </c>
      <c r="B11" s="303" t="s">
        <v>189</v>
      </c>
      <c r="C11" s="303" t="s">
        <v>190</v>
      </c>
      <c r="D11" s="303" t="s">
        <v>191</v>
      </c>
      <c r="E11" s="303" t="s">
        <v>192</v>
      </c>
      <c r="F11" s="303" t="s">
        <v>193</v>
      </c>
      <c r="G11" s="303" t="s">
        <v>194</v>
      </c>
      <c r="H11" s="303" t="s">
        <v>195</v>
      </c>
      <c r="I11" s="303" t="s">
        <v>196</v>
      </c>
      <c r="J11" s="303" t="s">
        <v>197</v>
      </c>
      <c r="K11" s="303" t="s">
        <v>198</v>
      </c>
      <c r="L11" s="303" t="s">
        <v>199</v>
      </c>
      <c r="M11" s="303" t="s">
        <v>200</v>
      </c>
      <c r="N11" s="303" t="s">
        <v>201</v>
      </c>
      <c r="O11" s="303" t="s">
        <v>202</v>
      </c>
      <c r="P11" s="303" t="s">
        <v>203</v>
      </c>
      <c r="Q11" s="303" t="s">
        <v>146</v>
      </c>
      <c r="R11" s="303" t="s">
        <v>204</v>
      </c>
      <c r="S11" s="303" t="s">
        <v>143</v>
      </c>
      <c r="T11" s="303" t="s">
        <v>205</v>
      </c>
      <c r="U11" s="303" t="s">
        <v>206</v>
      </c>
      <c r="V11" s="303" t="s">
        <v>207</v>
      </c>
      <c r="W11" s="303" t="s">
        <v>208</v>
      </c>
      <c r="X11" s="303" t="s">
        <v>209</v>
      </c>
      <c r="Y11" s="303" t="s">
        <v>210</v>
      </c>
      <c r="Z11" s="303" t="s">
        <v>211</v>
      </c>
      <c r="AA11" s="303" t="s">
        <v>212</v>
      </c>
      <c r="AB11" s="303" t="s">
        <v>213</v>
      </c>
    </row>
    <row r="12" spans="1:28" x14ac:dyDescent="0.25">
      <c r="A12" s="307" t="s">
        <v>214</v>
      </c>
      <c r="B12" s="308" t="s">
        <v>215</v>
      </c>
      <c r="C12" s="308"/>
      <c r="D12" s="308" t="s">
        <v>173</v>
      </c>
      <c r="E12" s="308" t="s">
        <v>216</v>
      </c>
      <c r="F12" s="309">
        <v>62806</v>
      </c>
      <c r="G12" s="310">
        <v>249.86</v>
      </c>
      <c r="H12" s="311">
        <v>44</v>
      </c>
      <c r="I12" s="308" t="s">
        <v>217</v>
      </c>
      <c r="J12" s="312"/>
      <c r="K12" s="308"/>
      <c r="L12" s="308" t="s">
        <v>218</v>
      </c>
      <c r="M12" s="313">
        <v>44621.554166666669</v>
      </c>
      <c r="N12" s="308" t="s">
        <v>218</v>
      </c>
      <c r="O12" s="313">
        <v>44623.554166666669</v>
      </c>
      <c r="P12" s="314" t="s">
        <v>179</v>
      </c>
      <c r="Q12" s="308" t="s">
        <v>219</v>
      </c>
      <c r="R12" s="308" t="s">
        <v>220</v>
      </c>
      <c r="S12" s="315">
        <v>83398.571428571435</v>
      </c>
      <c r="T12" s="316"/>
      <c r="U12" s="316"/>
      <c r="V12" s="316"/>
      <c r="W12" s="308" t="s">
        <v>221</v>
      </c>
      <c r="X12" s="317" t="s">
        <v>222</v>
      </c>
      <c r="Y12" s="317" t="s">
        <v>223</v>
      </c>
      <c r="Z12" s="312"/>
      <c r="AA12" s="312"/>
      <c r="AB12" s="312"/>
    </row>
    <row r="13" spans="1:28" x14ac:dyDescent="0.25">
      <c r="A13" s="307" t="s">
        <v>224</v>
      </c>
      <c r="B13" s="308" t="s">
        <v>225</v>
      </c>
      <c r="C13" s="308"/>
      <c r="D13" s="308" t="s">
        <v>173</v>
      </c>
      <c r="E13" s="308" t="s">
        <v>226</v>
      </c>
      <c r="F13" s="309">
        <v>57657</v>
      </c>
      <c r="G13" s="310">
        <v>231.41</v>
      </c>
      <c r="H13" s="311">
        <v>42</v>
      </c>
      <c r="I13" s="308" t="s">
        <v>217</v>
      </c>
      <c r="J13" s="312"/>
      <c r="K13" s="308"/>
      <c r="L13" s="308" t="s">
        <v>218</v>
      </c>
      <c r="M13" s="313">
        <v>44623.79583333333</v>
      </c>
      <c r="N13" s="308" t="s">
        <v>218</v>
      </c>
      <c r="O13" s="313">
        <v>44626.362500000003</v>
      </c>
      <c r="P13" s="314" t="s">
        <v>179</v>
      </c>
      <c r="Q13" s="308" t="s">
        <v>219</v>
      </c>
      <c r="R13" s="308" t="s">
        <v>220</v>
      </c>
      <c r="S13" s="315">
        <v>86991.904761904763</v>
      </c>
      <c r="T13" s="316"/>
      <c r="U13" s="316"/>
      <c r="V13" s="316"/>
      <c r="W13" s="308" t="s">
        <v>227</v>
      </c>
      <c r="X13" s="317" t="s">
        <v>222</v>
      </c>
      <c r="Y13" s="317" t="s">
        <v>223</v>
      </c>
      <c r="Z13" s="312"/>
      <c r="AA13" s="312"/>
      <c r="AB13" s="312"/>
    </row>
    <row r="14" spans="1:28" x14ac:dyDescent="0.25">
      <c r="A14" s="307" t="s">
        <v>228</v>
      </c>
      <c r="B14" s="308" t="s">
        <v>229</v>
      </c>
      <c r="C14" s="308"/>
      <c r="D14" s="308" t="s">
        <v>173</v>
      </c>
      <c r="E14" s="308" t="s">
        <v>230</v>
      </c>
      <c r="F14" s="309">
        <v>63294</v>
      </c>
      <c r="G14" s="310">
        <v>250</v>
      </c>
      <c r="H14" s="311">
        <v>44</v>
      </c>
      <c r="I14" s="308" t="s">
        <v>217</v>
      </c>
      <c r="J14" s="312"/>
      <c r="K14" s="308"/>
      <c r="L14" s="308" t="s">
        <v>218</v>
      </c>
      <c r="M14" s="313">
        <v>44623.720833333333</v>
      </c>
      <c r="N14" s="308" t="s">
        <v>218</v>
      </c>
      <c r="O14" s="313">
        <v>44625.729166666664</v>
      </c>
      <c r="P14" s="314" t="s">
        <v>179</v>
      </c>
      <c r="Q14" s="308" t="s">
        <v>219</v>
      </c>
      <c r="R14" s="308" t="s">
        <v>220</v>
      </c>
      <c r="S14" s="315">
        <v>87328.730158730163</v>
      </c>
      <c r="T14" s="316"/>
      <c r="U14" s="316"/>
      <c r="V14" s="316"/>
      <c r="W14" s="308" t="s">
        <v>221</v>
      </c>
      <c r="X14" s="317" t="s">
        <v>222</v>
      </c>
      <c r="Y14" s="317" t="s">
        <v>223</v>
      </c>
      <c r="Z14" s="312"/>
      <c r="AA14" s="312"/>
      <c r="AB14" s="312"/>
    </row>
    <row r="15" spans="1:28" x14ac:dyDescent="0.25">
      <c r="A15" s="307" t="s">
        <v>231</v>
      </c>
      <c r="B15" s="308" t="s">
        <v>232</v>
      </c>
      <c r="C15" s="308"/>
      <c r="D15" s="308" t="s">
        <v>173</v>
      </c>
      <c r="E15" s="308" t="s">
        <v>216</v>
      </c>
      <c r="F15" s="309">
        <v>56477</v>
      </c>
      <c r="G15" s="310">
        <v>241.03</v>
      </c>
      <c r="H15" s="311">
        <v>42</v>
      </c>
      <c r="I15" s="308" t="s">
        <v>217</v>
      </c>
      <c r="J15" s="312"/>
      <c r="K15" s="308"/>
      <c r="L15" s="308" t="s">
        <v>218</v>
      </c>
      <c r="M15" s="313">
        <v>44626.445833333331</v>
      </c>
      <c r="N15" s="308" t="s">
        <v>218</v>
      </c>
      <c r="O15" s="313">
        <v>44627.941666666666</v>
      </c>
      <c r="P15" s="314" t="s">
        <v>179</v>
      </c>
      <c r="Q15" s="308" t="s">
        <v>219</v>
      </c>
      <c r="R15" s="308" t="s">
        <v>220</v>
      </c>
      <c r="S15" s="315">
        <v>81814.920634920636</v>
      </c>
      <c r="T15" s="316"/>
      <c r="U15" s="316"/>
      <c r="V15" s="316"/>
      <c r="W15" s="308" t="s">
        <v>221</v>
      </c>
      <c r="X15" s="317" t="s">
        <v>222</v>
      </c>
      <c r="Y15" s="317" t="s">
        <v>223</v>
      </c>
      <c r="Z15" s="312"/>
      <c r="AA15" s="312"/>
      <c r="AB15" s="312"/>
    </row>
    <row r="16" spans="1:28" x14ac:dyDescent="0.25">
      <c r="A16" s="307" t="s">
        <v>233</v>
      </c>
      <c r="B16" s="308" t="s">
        <v>234</v>
      </c>
      <c r="C16" s="308"/>
      <c r="D16" s="308" t="s">
        <v>173</v>
      </c>
      <c r="E16" s="308" t="s">
        <v>226</v>
      </c>
      <c r="F16" s="309">
        <v>62929</v>
      </c>
      <c r="G16" s="310">
        <v>249.87</v>
      </c>
      <c r="H16" s="311">
        <v>44</v>
      </c>
      <c r="I16" s="308" t="s">
        <v>217</v>
      </c>
      <c r="J16" s="312"/>
      <c r="K16" s="308"/>
      <c r="L16" s="308" t="s">
        <v>218</v>
      </c>
      <c r="M16" s="313">
        <v>44627.479166666664</v>
      </c>
      <c r="N16" s="308" t="s">
        <v>218</v>
      </c>
      <c r="O16" s="313">
        <v>44628.587500000001</v>
      </c>
      <c r="P16" s="314" t="s">
        <v>179</v>
      </c>
      <c r="Q16" s="308" t="s">
        <v>219</v>
      </c>
      <c r="R16" s="308" t="s">
        <v>220</v>
      </c>
      <c r="S16" s="315">
        <v>83371.904761904763</v>
      </c>
      <c r="T16" s="316"/>
      <c r="U16" s="316"/>
      <c r="V16" s="316"/>
      <c r="W16" s="308" t="s">
        <v>227</v>
      </c>
      <c r="X16" s="317" t="s">
        <v>222</v>
      </c>
      <c r="Y16" s="317" t="s">
        <v>223</v>
      </c>
      <c r="Z16" s="312"/>
      <c r="AA16" s="312"/>
      <c r="AB16" s="312"/>
    </row>
    <row r="17" spans="1:28" x14ac:dyDescent="0.25">
      <c r="A17" s="307" t="s">
        <v>235</v>
      </c>
      <c r="B17" s="308" t="s">
        <v>236</v>
      </c>
      <c r="C17" s="308"/>
      <c r="D17" s="308" t="s">
        <v>173</v>
      </c>
      <c r="E17" s="308" t="s">
        <v>237</v>
      </c>
      <c r="F17" s="309">
        <v>62851</v>
      </c>
      <c r="G17" s="310">
        <v>240.06</v>
      </c>
      <c r="H17" s="311">
        <v>44</v>
      </c>
      <c r="I17" s="308" t="s">
        <v>217</v>
      </c>
      <c r="J17" s="312"/>
      <c r="K17" s="308"/>
      <c r="L17" s="308" t="s">
        <v>218</v>
      </c>
      <c r="M17" s="313">
        <v>44628.741666666669</v>
      </c>
      <c r="N17" s="308" t="s">
        <v>218</v>
      </c>
      <c r="O17" s="313">
        <v>44629.604166666664</v>
      </c>
      <c r="P17" s="314" t="s">
        <v>179</v>
      </c>
      <c r="Q17" s="308" t="s">
        <v>219</v>
      </c>
      <c r="R17" s="308" t="s">
        <v>220</v>
      </c>
      <c r="S17" s="315">
        <v>79246.190476190473</v>
      </c>
      <c r="T17" s="316"/>
      <c r="U17" s="316"/>
      <c r="V17" s="316"/>
      <c r="W17" s="308" t="s">
        <v>227</v>
      </c>
      <c r="X17" s="317" t="s">
        <v>222</v>
      </c>
      <c r="Y17" s="317" t="s">
        <v>223</v>
      </c>
      <c r="Z17" s="312"/>
      <c r="AA17" s="312"/>
      <c r="AB17" s="312"/>
    </row>
    <row r="18" spans="1:28" x14ac:dyDescent="0.25">
      <c r="A18" s="307" t="s">
        <v>238</v>
      </c>
      <c r="B18" s="308" t="s">
        <v>239</v>
      </c>
      <c r="C18" s="308"/>
      <c r="D18" s="308" t="s">
        <v>173</v>
      </c>
      <c r="E18" s="308" t="s">
        <v>230</v>
      </c>
      <c r="F18" s="309">
        <v>57062</v>
      </c>
      <c r="G18" s="310">
        <v>235.81</v>
      </c>
      <c r="H18" s="311">
        <v>42</v>
      </c>
      <c r="I18" s="308" t="s">
        <v>217</v>
      </c>
      <c r="J18" s="312"/>
      <c r="K18" s="308"/>
      <c r="L18" s="308" t="s">
        <v>218</v>
      </c>
      <c r="M18" s="313">
        <v>44634.658333333333</v>
      </c>
      <c r="N18" s="308" t="s">
        <v>218</v>
      </c>
      <c r="O18" s="313">
        <v>44635.683333333334</v>
      </c>
      <c r="P18" s="314" t="s">
        <v>179</v>
      </c>
      <c r="Q18" s="308" t="s">
        <v>219</v>
      </c>
      <c r="R18" s="308" t="s">
        <v>220</v>
      </c>
      <c r="S18" s="315">
        <v>82721.587301587308</v>
      </c>
      <c r="T18" s="316"/>
      <c r="U18" s="316"/>
      <c r="V18" s="316"/>
      <c r="W18" s="308" t="s">
        <v>227</v>
      </c>
      <c r="X18" s="317" t="s">
        <v>222</v>
      </c>
      <c r="Y18" s="317" t="s">
        <v>223</v>
      </c>
      <c r="Z18" s="312"/>
      <c r="AA18" s="312"/>
      <c r="AB18" s="312"/>
    </row>
    <row r="19" spans="1:28" x14ac:dyDescent="0.25">
      <c r="A19" s="307" t="s">
        <v>240</v>
      </c>
      <c r="B19" s="308" t="s">
        <v>241</v>
      </c>
      <c r="C19" s="308"/>
      <c r="D19" s="308" t="s">
        <v>173</v>
      </c>
      <c r="E19" s="308" t="s">
        <v>242</v>
      </c>
      <c r="F19" s="309">
        <v>57081</v>
      </c>
      <c r="G19" s="310">
        <v>228.6</v>
      </c>
      <c r="H19" s="311">
        <v>42</v>
      </c>
      <c r="I19" s="308" t="s">
        <v>217</v>
      </c>
      <c r="J19" s="312"/>
      <c r="K19" s="308"/>
      <c r="L19" s="308" t="s">
        <v>218</v>
      </c>
      <c r="M19" s="313">
        <v>44634.741666666669</v>
      </c>
      <c r="N19" s="308" t="s">
        <v>218</v>
      </c>
      <c r="O19" s="313">
        <v>44636.208333333336</v>
      </c>
      <c r="P19" s="314" t="s">
        <v>179</v>
      </c>
      <c r="Q19" s="308" t="s">
        <v>219</v>
      </c>
      <c r="R19" s="308" t="s">
        <v>220</v>
      </c>
      <c r="S19" s="315">
        <v>82996.984126984127</v>
      </c>
      <c r="T19" s="316"/>
      <c r="U19" s="316"/>
      <c r="V19" s="316"/>
      <c r="W19" s="308" t="s">
        <v>221</v>
      </c>
      <c r="X19" s="317" t="s">
        <v>222</v>
      </c>
      <c r="Y19" s="317" t="s">
        <v>223</v>
      </c>
      <c r="Z19" s="312"/>
      <c r="AA19" s="312"/>
      <c r="AB19" s="312"/>
    </row>
    <row r="20" spans="1:28" x14ac:dyDescent="0.25">
      <c r="A20" s="307" t="s">
        <v>243</v>
      </c>
      <c r="B20" s="308" t="s">
        <v>229</v>
      </c>
      <c r="C20" s="308"/>
      <c r="D20" s="308" t="s">
        <v>173</v>
      </c>
      <c r="E20" s="308" t="s">
        <v>230</v>
      </c>
      <c r="F20" s="309">
        <v>63294</v>
      </c>
      <c r="G20" s="310">
        <v>250</v>
      </c>
      <c r="H20" s="311">
        <v>44</v>
      </c>
      <c r="I20" s="308" t="s">
        <v>217</v>
      </c>
      <c r="J20" s="312"/>
      <c r="K20" s="308"/>
      <c r="L20" s="308" t="s">
        <v>218</v>
      </c>
      <c r="M20" s="313">
        <v>44636.474999999999</v>
      </c>
      <c r="N20" s="308" t="s">
        <v>218</v>
      </c>
      <c r="O20" s="313">
        <v>44637.51666666667</v>
      </c>
      <c r="P20" s="314" t="s">
        <v>179</v>
      </c>
      <c r="Q20" s="308" t="s">
        <v>219</v>
      </c>
      <c r="R20" s="308" t="s">
        <v>220</v>
      </c>
      <c r="S20" s="315">
        <v>87021.904761904763</v>
      </c>
      <c r="T20" s="316"/>
      <c r="U20" s="316"/>
      <c r="V20" s="316"/>
      <c r="W20" s="308" t="s">
        <v>227</v>
      </c>
      <c r="X20" s="317" t="s">
        <v>222</v>
      </c>
      <c r="Y20" s="317" t="s">
        <v>223</v>
      </c>
      <c r="Z20" s="312"/>
      <c r="AA20" s="312"/>
      <c r="AB20" s="312"/>
    </row>
    <row r="21" spans="1:28" x14ac:dyDescent="0.25">
      <c r="A21" s="307" t="s">
        <v>244</v>
      </c>
      <c r="B21" s="308" t="s">
        <v>245</v>
      </c>
      <c r="C21" s="308"/>
      <c r="D21" s="308" t="s">
        <v>173</v>
      </c>
      <c r="E21" s="308" t="s">
        <v>230</v>
      </c>
      <c r="F21" s="309">
        <v>58070</v>
      </c>
      <c r="G21" s="310">
        <v>240.5</v>
      </c>
      <c r="H21" s="311">
        <v>42</v>
      </c>
      <c r="I21" s="308" t="s">
        <v>217</v>
      </c>
      <c r="J21" s="312"/>
      <c r="K21" s="308"/>
      <c r="L21" s="308" t="s">
        <v>246</v>
      </c>
      <c r="M21" s="313">
        <v>44638.4375</v>
      </c>
      <c r="N21" s="308" t="s">
        <v>218</v>
      </c>
      <c r="O21" s="313">
        <v>44639.48333333333</v>
      </c>
      <c r="P21" s="314" t="s">
        <v>179</v>
      </c>
      <c r="Q21" s="308" t="s">
        <v>219</v>
      </c>
      <c r="R21" s="308" t="s">
        <v>220</v>
      </c>
      <c r="S21" s="315">
        <v>79445.079365079364</v>
      </c>
      <c r="T21" s="316"/>
      <c r="U21" s="316"/>
      <c r="V21" s="316"/>
      <c r="W21" s="308" t="s">
        <v>227</v>
      </c>
      <c r="X21" s="317" t="s">
        <v>222</v>
      </c>
      <c r="Y21" s="317" t="s">
        <v>223</v>
      </c>
      <c r="Z21" s="312"/>
      <c r="AA21" s="312"/>
      <c r="AB21" s="312"/>
    </row>
    <row r="22" spans="1:28" x14ac:dyDescent="0.25">
      <c r="A22" s="307" t="s">
        <v>247</v>
      </c>
      <c r="B22" s="308" t="s">
        <v>248</v>
      </c>
      <c r="C22" s="308"/>
      <c r="D22" s="308" t="s">
        <v>173</v>
      </c>
      <c r="E22" s="308" t="s">
        <v>226</v>
      </c>
      <c r="F22" s="309">
        <v>60193</v>
      </c>
      <c r="G22" s="310">
        <v>243</v>
      </c>
      <c r="H22" s="311">
        <v>42</v>
      </c>
      <c r="I22" s="308" t="s">
        <v>217</v>
      </c>
      <c r="J22" s="312"/>
      <c r="K22" s="308"/>
      <c r="L22" s="308" t="s">
        <v>249</v>
      </c>
      <c r="M22" s="313">
        <v>44639.67083333333</v>
      </c>
      <c r="N22" s="308" t="s">
        <v>218</v>
      </c>
      <c r="O22" s="313">
        <v>44640.833333333336</v>
      </c>
      <c r="P22" s="314" t="s">
        <v>179</v>
      </c>
      <c r="Q22" s="308" t="s">
        <v>219</v>
      </c>
      <c r="R22" s="308" t="s">
        <v>220</v>
      </c>
      <c r="S22" s="315">
        <v>77376.031746031746</v>
      </c>
      <c r="T22" s="316"/>
      <c r="U22" s="316"/>
      <c r="V22" s="316"/>
      <c r="W22" s="308" t="s">
        <v>227</v>
      </c>
      <c r="X22" s="317" t="s">
        <v>222</v>
      </c>
      <c r="Y22" s="317" t="s">
        <v>223</v>
      </c>
      <c r="Z22" s="312"/>
      <c r="AA22" s="312"/>
      <c r="AB22" s="312"/>
    </row>
    <row r="23" spans="1:28" x14ac:dyDescent="0.25">
      <c r="A23" s="307" t="s">
        <v>250</v>
      </c>
      <c r="B23" s="308" t="s">
        <v>232</v>
      </c>
      <c r="C23" s="308"/>
      <c r="D23" s="308" t="s">
        <v>173</v>
      </c>
      <c r="E23" s="308" t="s">
        <v>216</v>
      </c>
      <c r="F23" s="309">
        <v>56477</v>
      </c>
      <c r="G23" s="310">
        <v>241.03</v>
      </c>
      <c r="H23" s="311">
        <v>42</v>
      </c>
      <c r="I23" s="308" t="s">
        <v>217</v>
      </c>
      <c r="J23" s="312"/>
      <c r="K23" s="308"/>
      <c r="L23" s="308" t="s">
        <v>218</v>
      </c>
      <c r="M23" s="313">
        <v>44641.462500000001</v>
      </c>
      <c r="N23" s="308" t="s">
        <v>218</v>
      </c>
      <c r="O23" s="313">
        <v>44643.104166666664</v>
      </c>
      <c r="P23" s="314" t="s">
        <v>179</v>
      </c>
      <c r="Q23" s="308" t="s">
        <v>219</v>
      </c>
      <c r="R23" s="308" t="s">
        <v>220</v>
      </c>
      <c r="S23" s="315">
        <v>81204.761904761908</v>
      </c>
      <c r="T23" s="316"/>
      <c r="U23" s="316"/>
      <c r="V23" s="316"/>
      <c r="W23" s="308" t="s">
        <v>227</v>
      </c>
      <c r="X23" s="317" t="s">
        <v>222</v>
      </c>
      <c r="Y23" s="317" t="s">
        <v>223</v>
      </c>
      <c r="Z23" s="312"/>
      <c r="AA23" s="312"/>
      <c r="AB23" s="312"/>
    </row>
    <row r="24" spans="1:28" x14ac:dyDescent="0.25">
      <c r="A24" s="307" t="s">
        <v>251</v>
      </c>
      <c r="B24" s="308" t="s">
        <v>252</v>
      </c>
      <c r="C24" s="308"/>
      <c r="D24" s="308" t="s">
        <v>173</v>
      </c>
      <c r="E24" s="308" t="s">
        <v>230</v>
      </c>
      <c r="F24" s="309">
        <v>55909</v>
      </c>
      <c r="G24" s="310">
        <v>228.6</v>
      </c>
      <c r="H24" s="311">
        <v>42</v>
      </c>
      <c r="I24" s="308" t="s">
        <v>217</v>
      </c>
      <c r="J24" s="312"/>
      <c r="K24" s="308"/>
      <c r="L24" s="308" t="s">
        <v>218</v>
      </c>
      <c r="M24" s="313">
        <v>44642.55</v>
      </c>
      <c r="N24" s="308" t="s">
        <v>218</v>
      </c>
      <c r="O24" s="313">
        <v>44647.025000000001</v>
      </c>
      <c r="P24" s="314" t="s">
        <v>179</v>
      </c>
      <c r="Q24" s="308" t="s">
        <v>219</v>
      </c>
      <c r="R24" s="308" t="s">
        <v>220</v>
      </c>
      <c r="S24" s="315">
        <v>87427.936507936509</v>
      </c>
      <c r="T24" s="316"/>
      <c r="U24" s="316"/>
      <c r="V24" s="316"/>
      <c r="W24" s="308" t="s">
        <v>221</v>
      </c>
      <c r="X24" s="317" t="s">
        <v>222</v>
      </c>
      <c r="Y24" s="317" t="s">
        <v>223</v>
      </c>
      <c r="Z24" s="312"/>
      <c r="AA24" s="312"/>
      <c r="AB24" s="312"/>
    </row>
    <row r="25" spans="1:28" x14ac:dyDescent="0.25">
      <c r="A25" s="307" t="s">
        <v>253</v>
      </c>
      <c r="B25" s="308" t="s">
        <v>254</v>
      </c>
      <c r="C25" s="308"/>
      <c r="D25" s="308" t="s">
        <v>173</v>
      </c>
      <c r="E25" s="308" t="s">
        <v>255</v>
      </c>
      <c r="F25" s="309">
        <v>57249</v>
      </c>
      <c r="G25" s="310">
        <v>243.99</v>
      </c>
      <c r="H25" s="311">
        <v>42</v>
      </c>
      <c r="I25" s="308" t="s">
        <v>217</v>
      </c>
      <c r="J25" s="312"/>
      <c r="K25" s="308"/>
      <c r="L25" s="308" t="s">
        <v>218</v>
      </c>
      <c r="M25" s="313">
        <v>44645.824999999997</v>
      </c>
      <c r="N25" s="308" t="s">
        <v>218</v>
      </c>
      <c r="O25" s="313">
        <v>44647.416666666664</v>
      </c>
      <c r="P25" s="314" t="s">
        <v>179</v>
      </c>
      <c r="Q25" s="308" t="s">
        <v>219</v>
      </c>
      <c r="R25" s="308" t="s">
        <v>220</v>
      </c>
      <c r="S25" s="315">
        <v>79658.253968253965</v>
      </c>
      <c r="T25" s="316"/>
      <c r="U25" s="316"/>
      <c r="V25" s="316"/>
      <c r="W25" s="308" t="s">
        <v>227</v>
      </c>
      <c r="X25" s="317" t="s">
        <v>222</v>
      </c>
      <c r="Y25" s="317" t="s">
        <v>223</v>
      </c>
      <c r="Z25" s="312"/>
      <c r="AA25" s="312"/>
      <c r="AB25" s="312"/>
    </row>
    <row r="26" spans="1:28" x14ac:dyDescent="0.25">
      <c r="A26" s="307" t="s">
        <v>256</v>
      </c>
      <c r="B26" s="308" t="s">
        <v>229</v>
      </c>
      <c r="C26" s="308"/>
      <c r="D26" s="308" t="s">
        <v>173</v>
      </c>
      <c r="E26" s="308" t="s">
        <v>230</v>
      </c>
      <c r="F26" s="309">
        <v>63294</v>
      </c>
      <c r="G26" s="310">
        <v>250</v>
      </c>
      <c r="H26" s="311">
        <v>44</v>
      </c>
      <c r="I26" s="308" t="s">
        <v>217</v>
      </c>
      <c r="J26" s="312"/>
      <c r="K26" s="308"/>
      <c r="L26" s="308" t="s">
        <v>218</v>
      </c>
      <c r="M26" s="313">
        <v>44647.591666666667</v>
      </c>
      <c r="N26" s="308" t="s">
        <v>218</v>
      </c>
      <c r="O26" s="313">
        <v>44648.85</v>
      </c>
      <c r="P26" s="314" t="s">
        <v>179</v>
      </c>
      <c r="Q26" s="308" t="s">
        <v>219</v>
      </c>
      <c r="R26" s="308" t="s">
        <v>220</v>
      </c>
      <c r="S26" s="315">
        <v>78814.28571428571</v>
      </c>
      <c r="T26" s="316"/>
      <c r="U26" s="316"/>
      <c r="V26" s="316"/>
      <c r="W26" s="308" t="s">
        <v>227</v>
      </c>
      <c r="X26" s="317" t="s">
        <v>222</v>
      </c>
      <c r="Y26" s="317" t="s">
        <v>223</v>
      </c>
      <c r="Z26" s="312"/>
      <c r="AA26" s="312"/>
      <c r="AB26" s="312"/>
    </row>
    <row r="27" spans="1:28" x14ac:dyDescent="0.25">
      <c r="A27" s="307" t="s">
        <v>257</v>
      </c>
      <c r="B27" s="308" t="s">
        <v>258</v>
      </c>
      <c r="C27" s="308"/>
      <c r="D27" s="308" t="s">
        <v>173</v>
      </c>
      <c r="E27" s="308" t="s">
        <v>230</v>
      </c>
      <c r="F27" s="309">
        <v>61574</v>
      </c>
      <c r="G27" s="310">
        <v>237.76</v>
      </c>
      <c r="H27" s="311">
        <v>42</v>
      </c>
      <c r="I27" s="308" t="s">
        <v>217</v>
      </c>
      <c r="J27" s="312"/>
      <c r="K27" s="308"/>
      <c r="L27" s="308" t="s">
        <v>218</v>
      </c>
      <c r="M27" s="313">
        <v>44650.462500000001</v>
      </c>
      <c r="N27" s="308" t="s">
        <v>218</v>
      </c>
      <c r="O27" s="313">
        <v>44652.416666666664</v>
      </c>
      <c r="P27" s="314" t="s">
        <v>179</v>
      </c>
      <c r="Q27" s="308" t="s">
        <v>219</v>
      </c>
      <c r="R27" s="308" t="s">
        <v>220</v>
      </c>
      <c r="S27" s="315">
        <v>75694.444444444453</v>
      </c>
      <c r="T27" s="316"/>
      <c r="U27" s="316"/>
      <c r="V27" s="316"/>
      <c r="W27" s="308" t="s">
        <v>227</v>
      </c>
      <c r="X27" s="317" t="s">
        <v>222</v>
      </c>
      <c r="Y27" s="317" t="s">
        <v>223</v>
      </c>
      <c r="Z27" s="312"/>
      <c r="AA27" s="312"/>
      <c r="AB27" s="312"/>
    </row>
  </sheetData>
  <pageMargins left="0.7" right="0.7" top="0.75" bottom="0.75" header="0.3" footer="0.3"/>
  <ignoredErrors>
    <ignoredError sqref="A12:A27"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38"/>
  <sheetViews>
    <sheetView workbookViewId="0">
      <selection activeCell="B8" sqref="B8"/>
    </sheetView>
  </sheetViews>
  <sheetFormatPr baseColWidth="10" defaultColWidth="11.42578125" defaultRowHeight="15" x14ac:dyDescent="0.25"/>
  <cols>
    <col min="1" max="1" width="19.85546875" style="200" customWidth="1"/>
    <col min="2" max="2" width="21.5703125" style="200" customWidth="1"/>
    <col min="3" max="3" width="15.7109375" style="200" customWidth="1"/>
    <col min="4" max="4" width="20" style="200" customWidth="1"/>
    <col min="5" max="5" width="11.7109375" style="200" customWidth="1"/>
    <col min="6" max="6" width="8.28515625" style="200" bestFit="1" customWidth="1"/>
    <col min="7" max="7" width="10" style="200" bestFit="1" customWidth="1"/>
    <col min="8" max="8" width="10.5703125" style="200" bestFit="1" customWidth="1"/>
    <col min="9" max="9" width="23.85546875" style="200" customWidth="1"/>
    <col min="10" max="10" width="19" style="200" customWidth="1"/>
    <col min="11" max="11" width="16.7109375" style="200" customWidth="1"/>
    <col min="12" max="12" width="19.7109375" style="200" customWidth="1"/>
    <col min="13" max="13" width="22" style="200" customWidth="1"/>
    <col min="14" max="14" width="20.140625" style="200" customWidth="1"/>
    <col min="15" max="15" width="20.85546875" style="200" customWidth="1"/>
    <col min="16" max="16" width="25.42578125" style="200" customWidth="1"/>
    <col min="17" max="17" width="16.7109375" style="200" customWidth="1"/>
    <col min="18" max="18" width="13.140625" style="200" customWidth="1"/>
    <col min="19" max="19" width="13.7109375" style="200" customWidth="1"/>
    <col min="20" max="20" width="13.140625" style="200" customWidth="1"/>
    <col min="21" max="22" width="11.5703125" style="200" customWidth="1"/>
    <col min="23" max="23" width="10.28515625" style="200" bestFit="1" customWidth="1"/>
    <col min="24" max="24" width="12.28515625" style="200" customWidth="1"/>
    <col min="25" max="25" width="15.85546875" style="200" customWidth="1"/>
    <col min="26" max="26" width="26.5703125" style="200" customWidth="1"/>
    <col min="27" max="27" width="26.42578125" style="200" customWidth="1"/>
    <col min="28" max="28" width="30" style="200" customWidth="1"/>
    <col min="29" max="16384" width="11.42578125" style="200"/>
  </cols>
  <sheetData>
    <row r="1" spans="1:28" s="292" customFormat="1" ht="21" customHeight="1" x14ac:dyDescent="0.3">
      <c r="A1" s="291" t="s">
        <v>183</v>
      </c>
      <c r="D1" s="293"/>
      <c r="E1" s="293"/>
      <c r="F1" s="293"/>
      <c r="G1" s="293"/>
      <c r="H1" s="293"/>
      <c r="I1" s="293"/>
      <c r="J1" s="293"/>
      <c r="K1" s="293"/>
      <c r="L1" s="293"/>
      <c r="M1" s="293"/>
      <c r="N1" s="293"/>
      <c r="O1" s="293"/>
    </row>
    <row r="2" spans="1:28" s="292" customFormat="1" x14ac:dyDescent="0.25">
      <c r="B2" s="294"/>
    </row>
    <row r="3" spans="1:28" s="292" customFormat="1" x14ac:dyDescent="0.25">
      <c r="A3" s="295" t="s">
        <v>134</v>
      </c>
      <c r="B3" s="296" t="s">
        <v>184</v>
      </c>
    </row>
    <row r="4" spans="1:28" s="292" customFormat="1" ht="18.75" x14ac:dyDescent="0.3">
      <c r="A4" s="296" t="s">
        <v>136</v>
      </c>
      <c r="C4" s="297"/>
      <c r="D4" s="297"/>
      <c r="E4" s="297"/>
      <c r="F4" s="297"/>
      <c r="G4" s="297"/>
      <c r="H4" s="297"/>
      <c r="I4" s="297"/>
      <c r="J4" s="297"/>
      <c r="K4" s="297"/>
      <c r="L4" s="297"/>
      <c r="M4" s="297"/>
      <c r="N4" s="297"/>
      <c r="O4" s="297"/>
    </row>
    <row r="5" spans="1:28" s="292" customFormat="1" ht="15.75" x14ac:dyDescent="0.25">
      <c r="A5" s="296" t="s">
        <v>185</v>
      </c>
      <c r="C5" s="299"/>
      <c r="D5" s="299"/>
      <c r="E5" s="299"/>
      <c r="F5" s="299"/>
      <c r="G5" s="299"/>
      <c r="H5" s="299"/>
      <c r="I5" s="299"/>
      <c r="J5" s="299"/>
      <c r="K5" s="299"/>
      <c r="L5" s="299"/>
      <c r="M5" s="299"/>
      <c r="N5" s="299"/>
      <c r="O5" s="299"/>
    </row>
    <row r="6" spans="1:28" x14ac:dyDescent="0.25">
      <c r="P6" s="292"/>
      <c r="Q6" s="292"/>
      <c r="R6" s="292"/>
      <c r="S6" s="292"/>
      <c r="T6" s="292"/>
    </row>
    <row r="7" spans="1:28" s="303" customFormat="1" x14ac:dyDescent="0.25">
      <c r="A7" s="301" t="s">
        <v>186</v>
      </c>
      <c r="B7" s="318" t="s">
        <v>259</v>
      </c>
      <c r="P7" s="292"/>
      <c r="Q7" s="292"/>
      <c r="R7" s="292"/>
      <c r="S7" s="292"/>
      <c r="T7" s="292"/>
    </row>
    <row r="8" spans="1:28" s="303" customFormat="1" x14ac:dyDescent="0.25">
      <c r="A8" s="304" t="s">
        <v>140</v>
      </c>
      <c r="B8" s="305">
        <v>2022</v>
      </c>
      <c r="P8" s="292"/>
      <c r="Q8" s="292"/>
      <c r="R8" s="292"/>
      <c r="S8" s="292"/>
      <c r="T8" s="292"/>
    </row>
    <row r="9" spans="1:28" s="303" customFormat="1" x14ac:dyDescent="0.25">
      <c r="A9" s="304" t="s">
        <v>141</v>
      </c>
      <c r="B9" s="306" t="s">
        <v>142</v>
      </c>
    </row>
    <row r="10" spans="1:28" s="303" customFormat="1" ht="12.75" x14ac:dyDescent="0.2"/>
    <row r="11" spans="1:28" s="303" customFormat="1" ht="12.75" x14ac:dyDescent="0.2">
      <c r="A11" s="303" t="s">
        <v>188</v>
      </c>
      <c r="B11" s="303" t="s">
        <v>189</v>
      </c>
      <c r="C11" s="303" t="s">
        <v>190</v>
      </c>
      <c r="D11" s="303" t="s">
        <v>191</v>
      </c>
      <c r="E11" s="303" t="s">
        <v>192</v>
      </c>
      <c r="F11" s="303" t="s">
        <v>193</v>
      </c>
      <c r="G11" s="303" t="s">
        <v>194</v>
      </c>
      <c r="H11" s="303" t="s">
        <v>195</v>
      </c>
      <c r="I11" s="303" t="s">
        <v>196</v>
      </c>
      <c r="J11" s="303" t="s">
        <v>197</v>
      </c>
      <c r="K11" s="303" t="s">
        <v>198</v>
      </c>
      <c r="L11" s="303" t="s">
        <v>199</v>
      </c>
      <c r="M11" s="303" t="s">
        <v>200</v>
      </c>
      <c r="N11" s="303" t="s">
        <v>201</v>
      </c>
      <c r="O11" s="303" t="s">
        <v>202</v>
      </c>
      <c r="P11" s="303" t="s">
        <v>203</v>
      </c>
      <c r="Q11" s="303" t="s">
        <v>146</v>
      </c>
      <c r="R11" s="303" t="s">
        <v>204</v>
      </c>
      <c r="S11" s="303" t="s">
        <v>143</v>
      </c>
      <c r="T11" s="303" t="s">
        <v>205</v>
      </c>
      <c r="U11" s="303" t="s">
        <v>206</v>
      </c>
      <c r="V11" s="303" t="s">
        <v>207</v>
      </c>
      <c r="W11" s="303" t="s">
        <v>208</v>
      </c>
      <c r="X11" s="303" t="s">
        <v>209</v>
      </c>
      <c r="Y11" s="303" t="s">
        <v>210</v>
      </c>
      <c r="Z11" s="303" t="s">
        <v>211</v>
      </c>
      <c r="AA11" s="303" t="s">
        <v>212</v>
      </c>
      <c r="AB11" s="303" t="s">
        <v>213</v>
      </c>
    </row>
    <row r="12" spans="1:28" x14ac:dyDescent="0.25">
      <c r="A12" s="307" t="s">
        <v>260</v>
      </c>
      <c r="B12" s="307" t="s">
        <v>261</v>
      </c>
      <c r="C12" s="308"/>
      <c r="D12" s="308" t="s">
        <v>262</v>
      </c>
      <c r="E12" s="308" t="s">
        <v>263</v>
      </c>
      <c r="F12" s="308">
        <v>4814.84</v>
      </c>
      <c r="G12" s="309">
        <v>45.94</v>
      </c>
      <c r="H12" s="310">
        <v>40</v>
      </c>
      <c r="I12" s="311" t="s">
        <v>264</v>
      </c>
      <c r="J12" s="312"/>
      <c r="K12" s="308"/>
      <c r="L12" s="308" t="s">
        <v>265</v>
      </c>
      <c r="M12" s="313">
        <v>44621.000694444447</v>
      </c>
      <c r="N12" s="308" t="s">
        <v>265</v>
      </c>
      <c r="O12" s="313">
        <v>44651.999305555553</v>
      </c>
      <c r="P12" s="314" t="s">
        <v>266</v>
      </c>
      <c r="Q12" s="308" t="s">
        <v>267</v>
      </c>
      <c r="R12" s="308" t="s">
        <v>268</v>
      </c>
      <c r="S12" s="319">
        <v>31</v>
      </c>
      <c r="T12" s="316"/>
      <c r="U12" s="316"/>
      <c r="V12" s="316"/>
      <c r="W12" s="317" t="s">
        <v>269</v>
      </c>
      <c r="X12" s="317" t="s">
        <v>270</v>
      </c>
      <c r="Y12" s="320" t="s">
        <v>271</v>
      </c>
      <c r="Z12" s="321">
        <v>744.5</v>
      </c>
      <c r="AA12" s="321">
        <v>743.98</v>
      </c>
      <c r="AB12" s="321">
        <v>1.5</v>
      </c>
    </row>
    <row r="13" spans="1:28" x14ac:dyDescent="0.25">
      <c r="A13" s="307" t="s">
        <v>214</v>
      </c>
      <c r="B13" s="307" t="s">
        <v>272</v>
      </c>
      <c r="C13" s="308"/>
      <c r="D13" s="308" t="s">
        <v>262</v>
      </c>
      <c r="E13" s="308" t="s">
        <v>263</v>
      </c>
      <c r="F13" s="308">
        <v>409</v>
      </c>
      <c r="G13" s="309">
        <v>47.67</v>
      </c>
      <c r="H13" s="310">
        <v>9</v>
      </c>
      <c r="I13" s="311" t="s">
        <v>273</v>
      </c>
      <c r="J13" s="312"/>
      <c r="K13" s="308"/>
      <c r="L13" s="308" t="s">
        <v>265</v>
      </c>
      <c r="M13" s="313">
        <v>44621.607638888891</v>
      </c>
      <c r="N13" s="308" t="s">
        <v>265</v>
      </c>
      <c r="O13" s="313">
        <v>44621.864583333336</v>
      </c>
      <c r="P13" s="314" t="s">
        <v>266</v>
      </c>
      <c r="Q13" s="308" t="s">
        <v>267</v>
      </c>
      <c r="R13" s="308" t="s">
        <v>268</v>
      </c>
      <c r="S13" s="319">
        <v>75</v>
      </c>
      <c r="T13" s="316"/>
      <c r="U13" s="316"/>
      <c r="V13" s="316"/>
      <c r="W13" s="317" t="s">
        <v>269</v>
      </c>
      <c r="X13" s="317" t="s">
        <v>270</v>
      </c>
      <c r="Y13" s="320" t="s">
        <v>274</v>
      </c>
      <c r="Z13" s="321">
        <v>6.67</v>
      </c>
      <c r="AA13" s="321">
        <v>6.17</v>
      </c>
      <c r="AB13" s="321">
        <v>1.33</v>
      </c>
    </row>
    <row r="14" spans="1:28" x14ac:dyDescent="0.25">
      <c r="A14" s="307" t="s">
        <v>224</v>
      </c>
      <c r="B14" s="307" t="s">
        <v>275</v>
      </c>
      <c r="C14" s="308"/>
      <c r="D14" s="308" t="s">
        <v>262</v>
      </c>
      <c r="E14" s="308" t="s">
        <v>263</v>
      </c>
      <c r="F14" s="308">
        <v>3764</v>
      </c>
      <c r="G14" s="309">
        <v>89</v>
      </c>
      <c r="H14" s="310">
        <v>20</v>
      </c>
      <c r="I14" s="311" t="s">
        <v>276</v>
      </c>
      <c r="J14" s="312"/>
      <c r="K14" s="308"/>
      <c r="L14" s="308" t="s">
        <v>265</v>
      </c>
      <c r="M14" s="313">
        <v>44621.072916666664</v>
      </c>
      <c r="N14" s="308" t="s">
        <v>265</v>
      </c>
      <c r="O14" s="313">
        <v>44621.715277777781</v>
      </c>
      <c r="P14" s="314" t="s">
        <v>266</v>
      </c>
      <c r="Q14" s="308" t="s">
        <v>267</v>
      </c>
      <c r="R14" s="308" t="s">
        <v>268</v>
      </c>
      <c r="S14" s="319">
        <v>323</v>
      </c>
      <c r="T14" s="316"/>
      <c r="U14" s="316"/>
      <c r="V14" s="316"/>
      <c r="W14" s="317" t="s">
        <v>269</v>
      </c>
      <c r="X14" s="317" t="s">
        <v>270</v>
      </c>
      <c r="Y14" s="320" t="s">
        <v>274</v>
      </c>
      <c r="Z14" s="321">
        <v>15.92</v>
      </c>
      <c r="AA14" s="321">
        <v>15.42</v>
      </c>
      <c r="AB14" s="321">
        <v>5.68</v>
      </c>
    </row>
    <row r="15" spans="1:28" x14ac:dyDescent="0.25">
      <c r="A15" s="307" t="s">
        <v>228</v>
      </c>
      <c r="B15" s="307" t="s">
        <v>272</v>
      </c>
      <c r="C15" s="308"/>
      <c r="D15" s="308" t="s">
        <v>262</v>
      </c>
      <c r="E15" s="308" t="s">
        <v>263</v>
      </c>
      <c r="F15" s="308">
        <v>409</v>
      </c>
      <c r="G15" s="309">
        <v>47.67</v>
      </c>
      <c r="H15" s="310">
        <v>9</v>
      </c>
      <c r="I15" s="311" t="s">
        <v>273</v>
      </c>
      <c r="J15" s="312"/>
      <c r="K15" s="308"/>
      <c r="L15" s="308" t="s">
        <v>265</v>
      </c>
      <c r="M15" s="313">
        <v>44622.576388888891</v>
      </c>
      <c r="N15" s="308" t="s">
        <v>265</v>
      </c>
      <c r="O15" s="313">
        <v>44623.381944444445</v>
      </c>
      <c r="P15" s="314" t="s">
        <v>266</v>
      </c>
      <c r="Q15" s="308" t="s">
        <v>267</v>
      </c>
      <c r="R15" s="308" t="s">
        <v>268</v>
      </c>
      <c r="S15" s="319">
        <v>121</v>
      </c>
      <c r="T15" s="316"/>
      <c r="U15" s="316"/>
      <c r="V15" s="316"/>
      <c r="W15" s="317" t="s">
        <v>269</v>
      </c>
      <c r="X15" s="317" t="s">
        <v>270</v>
      </c>
      <c r="Y15" s="320" t="s">
        <v>274</v>
      </c>
      <c r="Z15" s="321">
        <v>19.829999999999998</v>
      </c>
      <c r="AA15" s="321">
        <v>19.329999999999998</v>
      </c>
      <c r="AB15" s="321">
        <v>2.15</v>
      </c>
    </row>
    <row r="16" spans="1:28" x14ac:dyDescent="0.25">
      <c r="A16" s="307" t="s">
        <v>231</v>
      </c>
      <c r="B16" s="307" t="s">
        <v>277</v>
      </c>
      <c r="C16" s="308"/>
      <c r="D16" s="308" t="s">
        <v>262</v>
      </c>
      <c r="E16" s="308" t="s">
        <v>263</v>
      </c>
      <c r="F16" s="308">
        <v>2377</v>
      </c>
      <c r="G16" s="309">
        <v>67.930000000000007</v>
      </c>
      <c r="H16" s="310">
        <v>17</v>
      </c>
      <c r="I16" s="311" t="s">
        <v>276</v>
      </c>
      <c r="J16" s="312"/>
      <c r="K16" s="308"/>
      <c r="L16" s="308" t="s">
        <v>265</v>
      </c>
      <c r="M16" s="313">
        <v>44622.854166666664</v>
      </c>
      <c r="N16" s="308" t="s">
        <v>265</v>
      </c>
      <c r="O16" s="313">
        <v>44623.381944444445</v>
      </c>
      <c r="P16" s="314" t="s">
        <v>266</v>
      </c>
      <c r="Q16" s="308" t="s">
        <v>267</v>
      </c>
      <c r="R16" s="308" t="s">
        <v>268</v>
      </c>
      <c r="S16" s="319">
        <v>173</v>
      </c>
      <c r="T16" s="316"/>
      <c r="U16" s="316"/>
      <c r="V16" s="316"/>
      <c r="W16" s="317" t="s">
        <v>269</v>
      </c>
      <c r="X16" s="317" t="s">
        <v>270</v>
      </c>
      <c r="Y16" s="320" t="s">
        <v>274</v>
      </c>
      <c r="Z16" s="321">
        <v>13.17</v>
      </c>
      <c r="AA16" s="321">
        <v>12.67</v>
      </c>
      <c r="AB16" s="321">
        <v>5.33</v>
      </c>
    </row>
    <row r="17" spans="1:28" x14ac:dyDescent="0.25">
      <c r="A17" s="307" t="s">
        <v>233</v>
      </c>
      <c r="B17" s="307" t="s">
        <v>278</v>
      </c>
      <c r="C17" s="308"/>
      <c r="D17" s="308" t="s">
        <v>262</v>
      </c>
      <c r="E17" s="308" t="s">
        <v>263</v>
      </c>
      <c r="F17" s="308">
        <v>3924</v>
      </c>
      <c r="G17" s="309">
        <v>87.3</v>
      </c>
      <c r="H17" s="310">
        <v>7</v>
      </c>
      <c r="I17" s="311" t="s">
        <v>276</v>
      </c>
      <c r="J17" s="312"/>
      <c r="K17" s="308"/>
      <c r="L17" s="308" t="s">
        <v>265</v>
      </c>
      <c r="M17" s="313">
        <v>44621.763888888891</v>
      </c>
      <c r="N17" s="308" t="s">
        <v>265</v>
      </c>
      <c r="O17" s="313">
        <v>44622.791666666664</v>
      </c>
      <c r="P17" s="314" t="s">
        <v>266</v>
      </c>
      <c r="Q17" s="308" t="s">
        <v>267</v>
      </c>
      <c r="R17" s="308" t="s">
        <v>268</v>
      </c>
      <c r="S17" s="319">
        <v>1002</v>
      </c>
      <c r="T17" s="316"/>
      <c r="U17" s="316"/>
      <c r="V17" s="316"/>
      <c r="W17" s="317" t="s">
        <v>269</v>
      </c>
      <c r="X17" s="317" t="s">
        <v>270</v>
      </c>
      <c r="Y17" s="320" t="s">
        <v>274</v>
      </c>
      <c r="Z17" s="321">
        <v>25.17</v>
      </c>
      <c r="AA17" s="321">
        <v>24.67</v>
      </c>
      <c r="AB17" s="321">
        <v>19.62</v>
      </c>
    </row>
    <row r="18" spans="1:28" x14ac:dyDescent="0.25">
      <c r="A18" s="307" t="s">
        <v>235</v>
      </c>
      <c r="B18" s="307" t="s">
        <v>156</v>
      </c>
      <c r="C18" s="308"/>
      <c r="D18" s="308" t="s">
        <v>262</v>
      </c>
      <c r="E18" s="308" t="s">
        <v>263</v>
      </c>
      <c r="F18" s="308">
        <v>318</v>
      </c>
      <c r="G18" s="309">
        <v>42.93</v>
      </c>
      <c r="H18" s="310">
        <v>9</v>
      </c>
      <c r="I18" s="311" t="s">
        <v>273</v>
      </c>
      <c r="J18" s="312"/>
      <c r="K18" s="308"/>
      <c r="L18" s="308" t="s">
        <v>265</v>
      </c>
      <c r="M18" s="313">
        <v>44622.159722222219</v>
      </c>
      <c r="N18" s="308" t="s">
        <v>265</v>
      </c>
      <c r="O18" s="313">
        <v>44622.961805555555</v>
      </c>
      <c r="P18" s="314" t="s">
        <v>266</v>
      </c>
      <c r="Q18" s="308" t="s">
        <v>267</v>
      </c>
      <c r="R18" s="308" t="s">
        <v>268</v>
      </c>
      <c r="S18" s="319">
        <v>106</v>
      </c>
      <c r="T18" s="316"/>
      <c r="U18" s="316"/>
      <c r="V18" s="316"/>
      <c r="W18" s="317" t="s">
        <v>269</v>
      </c>
      <c r="X18" s="317" t="s">
        <v>270</v>
      </c>
      <c r="Y18" s="320" t="s">
        <v>271</v>
      </c>
      <c r="Z18" s="321">
        <v>19.75</v>
      </c>
      <c r="AA18" s="321">
        <v>19.25</v>
      </c>
      <c r="AB18" s="321">
        <v>1.75</v>
      </c>
    </row>
    <row r="19" spans="1:28" x14ac:dyDescent="0.25">
      <c r="A19" s="307" t="s">
        <v>238</v>
      </c>
      <c r="B19" s="307" t="s">
        <v>279</v>
      </c>
      <c r="C19" s="308"/>
      <c r="D19" s="308" t="s">
        <v>262</v>
      </c>
      <c r="E19" s="308" t="s">
        <v>263</v>
      </c>
      <c r="F19" s="308">
        <v>338</v>
      </c>
      <c r="G19" s="309">
        <v>45.43</v>
      </c>
      <c r="H19" s="310">
        <v>10</v>
      </c>
      <c r="I19" s="311" t="s">
        <v>273</v>
      </c>
      <c r="J19" s="312"/>
      <c r="K19" s="308"/>
      <c r="L19" s="308" t="s">
        <v>265</v>
      </c>
      <c r="M19" s="313">
        <v>44622.958333333336</v>
      </c>
      <c r="N19" s="308" t="s">
        <v>265</v>
      </c>
      <c r="O19" s="313">
        <v>44625.013888888891</v>
      </c>
      <c r="P19" s="314" t="s">
        <v>266</v>
      </c>
      <c r="Q19" s="308" t="s">
        <v>267</v>
      </c>
      <c r="R19" s="308" t="s">
        <v>268</v>
      </c>
      <c r="S19" s="319">
        <v>10</v>
      </c>
      <c r="T19" s="316"/>
      <c r="U19" s="316"/>
      <c r="V19" s="316"/>
      <c r="W19" s="317" t="s">
        <v>269</v>
      </c>
      <c r="X19" s="317" t="s">
        <v>270</v>
      </c>
      <c r="Y19" s="320" t="s">
        <v>271</v>
      </c>
      <c r="Z19" s="321">
        <v>49.83</v>
      </c>
      <c r="AA19" s="321">
        <v>49.33</v>
      </c>
      <c r="AB19" s="321">
        <v>0.28000000000000003</v>
      </c>
    </row>
    <row r="20" spans="1:28" x14ac:dyDescent="0.25">
      <c r="A20" s="307" t="s">
        <v>240</v>
      </c>
      <c r="B20" s="307" t="s">
        <v>280</v>
      </c>
      <c r="C20" s="308"/>
      <c r="D20" s="308" t="s">
        <v>262</v>
      </c>
      <c r="E20" s="308" t="s">
        <v>263</v>
      </c>
      <c r="F20" s="308">
        <v>2283</v>
      </c>
      <c r="G20" s="309">
        <v>64.86</v>
      </c>
      <c r="H20" s="310">
        <v>16</v>
      </c>
      <c r="I20" s="311" t="s">
        <v>276</v>
      </c>
      <c r="J20" s="312"/>
      <c r="K20" s="308"/>
      <c r="L20" s="308" t="s">
        <v>265</v>
      </c>
      <c r="M20" s="313">
        <v>44623.517361111109</v>
      </c>
      <c r="N20" s="308" t="s">
        <v>265</v>
      </c>
      <c r="O20" s="313">
        <v>44623.9375</v>
      </c>
      <c r="P20" s="314" t="s">
        <v>266</v>
      </c>
      <c r="Q20" s="308" t="s">
        <v>158</v>
      </c>
      <c r="R20" s="308" t="s">
        <v>281</v>
      </c>
      <c r="S20" s="319">
        <v>313</v>
      </c>
      <c r="T20" s="316"/>
      <c r="U20" s="316"/>
      <c r="V20" s="316"/>
      <c r="W20" s="317" t="s">
        <v>269</v>
      </c>
      <c r="X20" s="317" t="s">
        <v>270</v>
      </c>
      <c r="Y20" s="320" t="s">
        <v>274</v>
      </c>
      <c r="Z20" s="321">
        <v>10.58</v>
      </c>
      <c r="AA20" s="321">
        <v>10.08</v>
      </c>
      <c r="AB20" s="321">
        <v>4.93</v>
      </c>
    </row>
    <row r="21" spans="1:28" x14ac:dyDescent="0.25">
      <c r="A21" s="307" t="s">
        <v>243</v>
      </c>
      <c r="B21" s="307" t="s">
        <v>156</v>
      </c>
      <c r="C21" s="308"/>
      <c r="D21" s="308" t="s">
        <v>262</v>
      </c>
      <c r="E21" s="308" t="s">
        <v>263</v>
      </c>
      <c r="F21" s="308">
        <v>318</v>
      </c>
      <c r="G21" s="309">
        <v>42.93</v>
      </c>
      <c r="H21" s="310">
        <v>9</v>
      </c>
      <c r="I21" s="311" t="s">
        <v>273</v>
      </c>
      <c r="J21" s="312"/>
      <c r="K21" s="308"/>
      <c r="L21" s="308" t="s">
        <v>265</v>
      </c>
      <c r="M21" s="313">
        <v>44623.447916666664</v>
      </c>
      <c r="N21" s="308" t="s">
        <v>265</v>
      </c>
      <c r="O21" s="313">
        <v>44623.572916666664</v>
      </c>
      <c r="P21" s="314" t="s">
        <v>266</v>
      </c>
      <c r="Q21" s="308" t="s">
        <v>267</v>
      </c>
      <c r="R21" s="308" t="s">
        <v>268</v>
      </c>
      <c r="S21" s="319">
        <v>37</v>
      </c>
      <c r="T21" s="316"/>
      <c r="U21" s="316"/>
      <c r="V21" s="316"/>
      <c r="W21" s="317" t="s">
        <v>269</v>
      </c>
      <c r="X21" s="317" t="s">
        <v>270</v>
      </c>
      <c r="Y21" s="320" t="s">
        <v>271</v>
      </c>
      <c r="Z21" s="321">
        <v>3.5</v>
      </c>
      <c r="AA21" s="321">
        <v>3</v>
      </c>
      <c r="AB21" s="321">
        <v>1.53</v>
      </c>
    </row>
    <row r="22" spans="1:28" x14ac:dyDescent="0.25">
      <c r="A22" s="307" t="s">
        <v>244</v>
      </c>
      <c r="B22" s="307" t="s">
        <v>282</v>
      </c>
      <c r="C22" s="308"/>
      <c r="D22" s="308" t="s">
        <v>262</v>
      </c>
      <c r="E22" s="308" t="s">
        <v>263</v>
      </c>
      <c r="F22" s="308">
        <v>2638</v>
      </c>
      <c r="G22" s="309">
        <v>71.819999999999993</v>
      </c>
      <c r="H22" s="310">
        <v>16</v>
      </c>
      <c r="I22" s="311" t="s">
        <v>276</v>
      </c>
      <c r="J22" s="312"/>
      <c r="K22" s="308"/>
      <c r="L22" s="308" t="s">
        <v>265</v>
      </c>
      <c r="M22" s="313">
        <v>44623.982638888891</v>
      </c>
      <c r="N22" s="308" t="s">
        <v>265</v>
      </c>
      <c r="O22" s="313">
        <v>44624.986111111109</v>
      </c>
      <c r="P22" s="314" t="s">
        <v>266</v>
      </c>
      <c r="Q22" s="308" t="s">
        <v>158</v>
      </c>
      <c r="R22" s="308" t="s">
        <v>281</v>
      </c>
      <c r="S22" s="319">
        <v>1239</v>
      </c>
      <c r="T22" s="316"/>
      <c r="U22" s="316"/>
      <c r="V22" s="316"/>
      <c r="W22" s="317" t="s">
        <v>269</v>
      </c>
      <c r="X22" s="317" t="s">
        <v>270</v>
      </c>
      <c r="Y22" s="320" t="s">
        <v>283</v>
      </c>
      <c r="Z22" s="321">
        <v>24.58</v>
      </c>
      <c r="AA22" s="321">
        <v>24.08</v>
      </c>
      <c r="AB22" s="321">
        <v>29.42</v>
      </c>
    </row>
    <row r="23" spans="1:28" x14ac:dyDescent="0.25">
      <c r="A23" s="307" t="s">
        <v>247</v>
      </c>
      <c r="B23" s="307" t="s">
        <v>275</v>
      </c>
      <c r="C23" s="308"/>
      <c r="D23" s="308" t="s">
        <v>262</v>
      </c>
      <c r="E23" s="308" t="s">
        <v>263</v>
      </c>
      <c r="F23" s="308">
        <v>3764</v>
      </c>
      <c r="G23" s="309">
        <v>89</v>
      </c>
      <c r="H23" s="310">
        <v>20</v>
      </c>
      <c r="I23" s="311" t="s">
        <v>276</v>
      </c>
      <c r="J23" s="312"/>
      <c r="K23" s="308"/>
      <c r="L23" s="308" t="s">
        <v>265</v>
      </c>
      <c r="M23" s="313">
        <v>44624.340277777781</v>
      </c>
      <c r="N23" s="308" t="s">
        <v>265</v>
      </c>
      <c r="O23" s="313">
        <v>44624.885416666664</v>
      </c>
      <c r="P23" s="314" t="s">
        <v>266</v>
      </c>
      <c r="Q23" s="308" t="s">
        <v>267</v>
      </c>
      <c r="R23" s="308" t="s">
        <v>268</v>
      </c>
      <c r="S23" s="319">
        <v>286</v>
      </c>
      <c r="T23" s="316"/>
      <c r="U23" s="316"/>
      <c r="V23" s="316"/>
      <c r="W23" s="317" t="s">
        <v>269</v>
      </c>
      <c r="X23" s="317" t="s">
        <v>270</v>
      </c>
      <c r="Y23" s="320" t="s">
        <v>274</v>
      </c>
      <c r="Z23" s="321">
        <v>13.58</v>
      </c>
      <c r="AA23" s="321">
        <v>13.08</v>
      </c>
      <c r="AB23" s="321">
        <v>5.0199999999999996</v>
      </c>
    </row>
    <row r="24" spans="1:28" x14ac:dyDescent="0.25">
      <c r="A24" s="307" t="s">
        <v>250</v>
      </c>
      <c r="B24" s="307" t="s">
        <v>284</v>
      </c>
      <c r="C24" s="308"/>
      <c r="D24" s="308" t="s">
        <v>262</v>
      </c>
      <c r="E24" s="308" t="s">
        <v>263</v>
      </c>
      <c r="F24" s="308">
        <v>443</v>
      </c>
      <c r="G24" s="309">
        <v>49.92</v>
      </c>
      <c r="H24" s="310">
        <v>9</v>
      </c>
      <c r="I24" s="311" t="s">
        <v>273</v>
      </c>
      <c r="J24" s="312"/>
      <c r="K24" s="308"/>
      <c r="L24" s="308" t="s">
        <v>265</v>
      </c>
      <c r="M24" s="313">
        <v>44624.395833333336</v>
      </c>
      <c r="N24" s="308" t="s">
        <v>265</v>
      </c>
      <c r="O24" s="313">
        <v>44624.982638888891</v>
      </c>
      <c r="P24" s="314" t="s">
        <v>266</v>
      </c>
      <c r="Q24" s="308" t="s">
        <v>267</v>
      </c>
      <c r="R24" s="308" t="s">
        <v>268</v>
      </c>
      <c r="S24" s="319">
        <v>78</v>
      </c>
      <c r="T24" s="316"/>
      <c r="U24" s="316"/>
      <c r="V24" s="316"/>
      <c r="W24" s="317" t="s">
        <v>269</v>
      </c>
      <c r="X24" s="317" t="s">
        <v>270</v>
      </c>
      <c r="Y24" s="320" t="s">
        <v>271</v>
      </c>
      <c r="Z24" s="321">
        <v>14.58</v>
      </c>
      <c r="AA24" s="321">
        <v>14.08</v>
      </c>
      <c r="AB24" s="321">
        <v>1.87</v>
      </c>
    </row>
    <row r="25" spans="1:28" x14ac:dyDescent="0.25">
      <c r="A25" s="307" t="s">
        <v>251</v>
      </c>
      <c r="B25" s="307" t="s">
        <v>272</v>
      </c>
      <c r="C25" s="308"/>
      <c r="D25" s="308" t="s">
        <v>262</v>
      </c>
      <c r="E25" s="308" t="s">
        <v>263</v>
      </c>
      <c r="F25" s="308">
        <v>409</v>
      </c>
      <c r="G25" s="309">
        <v>47.67</v>
      </c>
      <c r="H25" s="310">
        <v>9</v>
      </c>
      <c r="I25" s="311" t="s">
        <v>273</v>
      </c>
      <c r="J25" s="312"/>
      <c r="K25" s="308"/>
      <c r="L25" s="308" t="s">
        <v>265</v>
      </c>
      <c r="M25" s="313">
        <v>44624.475694444445</v>
      </c>
      <c r="N25" s="308" t="s">
        <v>265</v>
      </c>
      <c r="O25" s="313">
        <v>44624.680555555555</v>
      </c>
      <c r="P25" s="314" t="s">
        <v>266</v>
      </c>
      <c r="Q25" s="308" t="s">
        <v>267</v>
      </c>
      <c r="R25" s="308" t="s">
        <v>268</v>
      </c>
      <c r="S25" s="319">
        <v>81</v>
      </c>
      <c r="T25" s="316"/>
      <c r="U25" s="316"/>
      <c r="V25" s="316"/>
      <c r="W25" s="317" t="s">
        <v>269</v>
      </c>
      <c r="X25" s="317" t="s">
        <v>270</v>
      </c>
      <c r="Y25" s="320" t="s">
        <v>274</v>
      </c>
      <c r="Z25" s="321">
        <v>5.42</v>
      </c>
      <c r="AA25" s="321">
        <v>4.92</v>
      </c>
      <c r="AB25" s="321">
        <v>1.43</v>
      </c>
    </row>
    <row r="26" spans="1:28" x14ac:dyDescent="0.25">
      <c r="A26" s="307" t="s">
        <v>253</v>
      </c>
      <c r="B26" s="307" t="s">
        <v>285</v>
      </c>
      <c r="C26" s="308"/>
      <c r="D26" s="308" t="s">
        <v>262</v>
      </c>
      <c r="E26" s="308" t="s">
        <v>263</v>
      </c>
      <c r="F26" s="308">
        <v>3601</v>
      </c>
      <c r="G26" s="309">
        <v>80.069999999999993</v>
      </c>
      <c r="H26" s="310">
        <v>19</v>
      </c>
      <c r="I26" s="311" t="s">
        <v>276</v>
      </c>
      <c r="J26" s="312"/>
      <c r="K26" s="308"/>
      <c r="L26" s="308" t="s">
        <v>265</v>
      </c>
      <c r="M26" s="313">
        <v>44624.951388888891</v>
      </c>
      <c r="N26" s="308" t="s">
        <v>265</v>
      </c>
      <c r="O26" s="313">
        <v>44625.215277777781</v>
      </c>
      <c r="P26" s="314" t="s">
        <v>266</v>
      </c>
      <c r="Q26" s="308" t="s">
        <v>267</v>
      </c>
      <c r="R26" s="308" t="s">
        <v>268</v>
      </c>
      <c r="S26" s="319">
        <v>47</v>
      </c>
      <c r="T26" s="316"/>
      <c r="U26" s="316"/>
      <c r="V26" s="316"/>
      <c r="W26" s="317" t="s">
        <v>269</v>
      </c>
      <c r="X26" s="317" t="s">
        <v>270</v>
      </c>
      <c r="Y26" s="320" t="s">
        <v>286</v>
      </c>
      <c r="Z26" s="321">
        <v>6.83</v>
      </c>
      <c r="AA26" s="321">
        <v>6.33</v>
      </c>
      <c r="AB26" s="321">
        <v>1.22</v>
      </c>
    </row>
    <row r="27" spans="1:28" x14ac:dyDescent="0.25">
      <c r="A27" s="307" t="s">
        <v>256</v>
      </c>
      <c r="B27" s="307" t="s">
        <v>272</v>
      </c>
      <c r="C27" s="308"/>
      <c r="D27" s="308" t="s">
        <v>262</v>
      </c>
      <c r="E27" s="308" t="s">
        <v>263</v>
      </c>
      <c r="F27" s="308">
        <v>409</v>
      </c>
      <c r="G27" s="309">
        <v>47.67</v>
      </c>
      <c r="H27" s="310">
        <v>9</v>
      </c>
      <c r="I27" s="311" t="s">
        <v>273</v>
      </c>
      <c r="J27" s="312"/>
      <c r="K27" s="308"/>
      <c r="L27" s="308" t="s">
        <v>265</v>
      </c>
      <c r="M27" s="313">
        <v>44625.486111111109</v>
      </c>
      <c r="N27" s="308" t="s">
        <v>265</v>
      </c>
      <c r="O27" s="313">
        <v>44625.635416666664</v>
      </c>
      <c r="P27" s="314" t="s">
        <v>266</v>
      </c>
      <c r="Q27" s="308" t="s">
        <v>267</v>
      </c>
      <c r="R27" s="308" t="s">
        <v>268</v>
      </c>
      <c r="S27" s="319">
        <v>63</v>
      </c>
      <c r="T27" s="316"/>
      <c r="U27" s="316"/>
      <c r="V27" s="316"/>
      <c r="W27" s="317" t="s">
        <v>269</v>
      </c>
      <c r="X27" s="317" t="s">
        <v>270</v>
      </c>
      <c r="Y27" s="320" t="s">
        <v>274</v>
      </c>
      <c r="Z27" s="321">
        <v>4.08</v>
      </c>
      <c r="AA27" s="321">
        <v>3.58</v>
      </c>
      <c r="AB27" s="321">
        <v>1.67</v>
      </c>
    </row>
    <row r="28" spans="1:28" x14ac:dyDescent="0.25">
      <c r="A28" s="307" t="s">
        <v>257</v>
      </c>
      <c r="B28" s="307" t="s">
        <v>279</v>
      </c>
      <c r="C28" s="308"/>
      <c r="D28" s="308" t="s">
        <v>262</v>
      </c>
      <c r="E28" s="308" t="s">
        <v>263</v>
      </c>
      <c r="F28" s="308">
        <v>338</v>
      </c>
      <c r="G28" s="309">
        <v>45.43</v>
      </c>
      <c r="H28" s="310">
        <v>10</v>
      </c>
      <c r="I28" s="311" t="s">
        <v>273</v>
      </c>
      <c r="J28" s="312"/>
      <c r="K28" s="308"/>
      <c r="L28" s="308" t="s">
        <v>265</v>
      </c>
      <c r="M28" s="313">
        <v>44625.538194444445</v>
      </c>
      <c r="N28" s="308" t="s">
        <v>265</v>
      </c>
      <c r="O28" s="313">
        <v>44625.777777777781</v>
      </c>
      <c r="P28" s="314" t="s">
        <v>266</v>
      </c>
      <c r="Q28" s="308" t="s">
        <v>267</v>
      </c>
      <c r="R28" s="308" t="s">
        <v>268</v>
      </c>
      <c r="S28" s="319">
        <v>52</v>
      </c>
      <c r="T28" s="316"/>
      <c r="U28" s="316"/>
      <c r="V28" s="316"/>
      <c r="W28" s="317" t="s">
        <v>269</v>
      </c>
      <c r="X28" s="317" t="s">
        <v>270</v>
      </c>
      <c r="Y28" s="320" t="s">
        <v>271</v>
      </c>
      <c r="Z28" s="321">
        <v>6.25</v>
      </c>
      <c r="AA28" s="321">
        <v>5.75</v>
      </c>
      <c r="AB28" s="321">
        <v>2.37</v>
      </c>
    </row>
    <row r="29" spans="1:28" x14ac:dyDescent="0.25">
      <c r="A29" s="307" t="s">
        <v>287</v>
      </c>
      <c r="B29" s="307" t="s">
        <v>288</v>
      </c>
      <c r="C29" s="308"/>
      <c r="D29" s="308" t="s">
        <v>262</v>
      </c>
      <c r="E29" s="308" t="s">
        <v>263</v>
      </c>
      <c r="F29" s="308">
        <v>2537</v>
      </c>
      <c r="G29" s="309">
        <v>73.2</v>
      </c>
      <c r="H29" s="310">
        <v>17</v>
      </c>
      <c r="I29" s="311" t="s">
        <v>276</v>
      </c>
      <c r="J29" s="312"/>
      <c r="K29" s="308"/>
      <c r="L29" s="308" t="s">
        <v>265</v>
      </c>
      <c r="M29" s="313">
        <v>44625.541666666664</v>
      </c>
      <c r="N29" s="308" t="s">
        <v>265</v>
      </c>
      <c r="O29" s="313">
        <v>44626.254166666666</v>
      </c>
      <c r="P29" s="314" t="s">
        <v>266</v>
      </c>
      <c r="Q29" s="308" t="s">
        <v>158</v>
      </c>
      <c r="R29" s="308" t="s">
        <v>281</v>
      </c>
      <c r="S29" s="319">
        <v>377</v>
      </c>
      <c r="T29" s="316"/>
      <c r="U29" s="316"/>
      <c r="V29" s="316"/>
      <c r="W29" s="317" t="s">
        <v>269</v>
      </c>
      <c r="X29" s="317" t="s">
        <v>270</v>
      </c>
      <c r="Y29" s="320" t="s">
        <v>274</v>
      </c>
      <c r="Z29" s="321">
        <v>17.600000000000001</v>
      </c>
      <c r="AA29" s="321">
        <v>17.100000000000001</v>
      </c>
      <c r="AB29" s="321">
        <v>6.27</v>
      </c>
    </row>
    <row r="30" spans="1:28" x14ac:dyDescent="0.25">
      <c r="A30" s="307" t="s">
        <v>289</v>
      </c>
      <c r="B30" s="307" t="s">
        <v>272</v>
      </c>
      <c r="C30" s="308"/>
      <c r="D30" s="308" t="s">
        <v>262</v>
      </c>
      <c r="E30" s="308" t="s">
        <v>263</v>
      </c>
      <c r="F30" s="308">
        <v>409</v>
      </c>
      <c r="G30" s="309">
        <v>47.67</v>
      </c>
      <c r="H30" s="310">
        <v>9</v>
      </c>
      <c r="I30" s="311" t="s">
        <v>273</v>
      </c>
      <c r="J30" s="312"/>
      <c r="K30" s="308"/>
      <c r="L30" s="308" t="s">
        <v>265</v>
      </c>
      <c r="M30" s="313">
        <v>44625.795138888891</v>
      </c>
      <c r="N30" s="308" t="s">
        <v>265</v>
      </c>
      <c r="O30" s="313">
        <v>44626.513888888891</v>
      </c>
      <c r="P30" s="314" t="s">
        <v>266</v>
      </c>
      <c r="Q30" s="308" t="s">
        <v>267</v>
      </c>
      <c r="R30" s="308" t="s">
        <v>268</v>
      </c>
      <c r="S30" s="319">
        <v>20</v>
      </c>
      <c r="T30" s="316"/>
      <c r="U30" s="316"/>
      <c r="V30" s="316"/>
      <c r="W30" s="317" t="s">
        <v>269</v>
      </c>
      <c r="X30" s="317" t="s">
        <v>270</v>
      </c>
      <c r="Y30" s="320" t="s">
        <v>274</v>
      </c>
      <c r="Z30" s="321">
        <v>17.75</v>
      </c>
      <c r="AA30" s="321">
        <v>17.25</v>
      </c>
      <c r="AB30" s="321">
        <v>0.25</v>
      </c>
    </row>
    <row r="31" spans="1:28" x14ac:dyDescent="0.25">
      <c r="A31" s="307" t="s">
        <v>290</v>
      </c>
      <c r="B31" s="307" t="s">
        <v>277</v>
      </c>
      <c r="C31" s="308"/>
      <c r="D31" s="308" t="s">
        <v>262</v>
      </c>
      <c r="E31" s="308" t="s">
        <v>263</v>
      </c>
      <c r="F31" s="308">
        <v>2377</v>
      </c>
      <c r="G31" s="309">
        <v>67.930000000000007</v>
      </c>
      <c r="H31" s="310">
        <v>17</v>
      </c>
      <c r="I31" s="311" t="s">
        <v>276</v>
      </c>
      <c r="J31" s="312"/>
      <c r="K31" s="308"/>
      <c r="L31" s="308" t="s">
        <v>265</v>
      </c>
      <c r="M31" s="313">
        <v>44626.430555555555</v>
      </c>
      <c r="N31" s="308" t="s">
        <v>265</v>
      </c>
      <c r="O31" s="313">
        <v>44626.958333333336</v>
      </c>
      <c r="P31" s="314" t="s">
        <v>266</v>
      </c>
      <c r="Q31" s="308" t="s">
        <v>267</v>
      </c>
      <c r="R31" s="308" t="s">
        <v>268</v>
      </c>
      <c r="S31" s="319">
        <v>124</v>
      </c>
      <c r="T31" s="316"/>
      <c r="U31" s="316"/>
      <c r="V31" s="316"/>
      <c r="W31" s="317" t="s">
        <v>269</v>
      </c>
      <c r="X31" s="317" t="s">
        <v>270</v>
      </c>
      <c r="Y31" s="320" t="s">
        <v>274</v>
      </c>
      <c r="Z31" s="321">
        <v>13.17</v>
      </c>
      <c r="AA31" s="321">
        <v>12.67</v>
      </c>
      <c r="AB31" s="321">
        <v>2.2000000000000002</v>
      </c>
    </row>
    <row r="32" spans="1:28" x14ac:dyDescent="0.25">
      <c r="A32" s="307" t="s">
        <v>291</v>
      </c>
      <c r="B32" s="307" t="s">
        <v>275</v>
      </c>
      <c r="C32" s="308"/>
      <c r="D32" s="308" t="s">
        <v>262</v>
      </c>
      <c r="E32" s="308" t="s">
        <v>263</v>
      </c>
      <c r="F32" s="308">
        <v>3764</v>
      </c>
      <c r="G32" s="309">
        <v>89</v>
      </c>
      <c r="H32" s="310">
        <v>20</v>
      </c>
      <c r="I32" s="311" t="s">
        <v>276</v>
      </c>
      <c r="J32" s="312"/>
      <c r="K32" s="308"/>
      <c r="L32" s="308" t="s">
        <v>265</v>
      </c>
      <c r="M32" s="313">
        <v>44626.472222222219</v>
      </c>
      <c r="N32" s="308" t="s">
        <v>265</v>
      </c>
      <c r="O32" s="313">
        <v>44626.943055555559</v>
      </c>
      <c r="P32" s="314" t="s">
        <v>266</v>
      </c>
      <c r="Q32" s="308" t="s">
        <v>267</v>
      </c>
      <c r="R32" s="308" t="s">
        <v>268</v>
      </c>
      <c r="S32" s="319">
        <v>286</v>
      </c>
      <c r="T32" s="316"/>
      <c r="U32" s="316"/>
      <c r="V32" s="316"/>
      <c r="W32" s="317" t="s">
        <v>269</v>
      </c>
      <c r="X32" s="317" t="s">
        <v>270</v>
      </c>
      <c r="Y32" s="320" t="s">
        <v>274</v>
      </c>
      <c r="Z32" s="321">
        <v>11.8</v>
      </c>
      <c r="AA32" s="321">
        <v>11.3</v>
      </c>
      <c r="AB32" s="321">
        <v>4.9800000000000004</v>
      </c>
    </row>
    <row r="33" spans="1:28" x14ac:dyDescent="0.25">
      <c r="A33" s="307" t="s">
        <v>292</v>
      </c>
      <c r="B33" s="307" t="s">
        <v>284</v>
      </c>
      <c r="C33" s="308"/>
      <c r="D33" s="308" t="s">
        <v>262</v>
      </c>
      <c r="E33" s="308" t="s">
        <v>263</v>
      </c>
      <c r="F33" s="308">
        <v>443</v>
      </c>
      <c r="G33" s="309">
        <v>49.92</v>
      </c>
      <c r="H33" s="310">
        <v>9</v>
      </c>
      <c r="I33" s="311" t="s">
        <v>273</v>
      </c>
      <c r="J33" s="312"/>
      <c r="K33" s="308"/>
      <c r="L33" s="308" t="s">
        <v>265</v>
      </c>
      <c r="M33" s="313">
        <v>44626.666666666664</v>
      </c>
      <c r="N33" s="308" t="s">
        <v>265</v>
      </c>
      <c r="O33" s="313">
        <v>44626.729166666664</v>
      </c>
      <c r="P33" s="314" t="s">
        <v>266</v>
      </c>
      <c r="Q33" s="308" t="s">
        <v>267</v>
      </c>
      <c r="R33" s="308" t="s">
        <v>268</v>
      </c>
      <c r="S33" s="319">
        <v>29</v>
      </c>
      <c r="T33" s="316"/>
      <c r="U33" s="316"/>
      <c r="V33" s="316"/>
      <c r="W33" s="317" t="s">
        <v>269</v>
      </c>
      <c r="X33" s="317" t="s">
        <v>270</v>
      </c>
      <c r="Y33" s="320" t="s">
        <v>271</v>
      </c>
      <c r="Z33" s="321">
        <v>2</v>
      </c>
      <c r="AA33" s="321">
        <v>1.5</v>
      </c>
      <c r="AB33" s="321">
        <v>1</v>
      </c>
    </row>
    <row r="34" spans="1:28" x14ac:dyDescent="0.25">
      <c r="A34" s="307" t="s">
        <v>293</v>
      </c>
      <c r="B34" s="307" t="s">
        <v>156</v>
      </c>
      <c r="C34" s="308"/>
      <c r="D34" s="308" t="s">
        <v>262</v>
      </c>
      <c r="E34" s="308" t="s">
        <v>263</v>
      </c>
      <c r="F34" s="308">
        <v>318</v>
      </c>
      <c r="G34" s="309">
        <v>42.93</v>
      </c>
      <c r="H34" s="310">
        <v>9</v>
      </c>
      <c r="I34" s="311" t="s">
        <v>273</v>
      </c>
      <c r="J34" s="312"/>
      <c r="K34" s="308"/>
      <c r="L34" s="308" t="s">
        <v>265</v>
      </c>
      <c r="M34" s="313">
        <v>44626.704861111109</v>
      </c>
      <c r="N34" s="308" t="s">
        <v>265</v>
      </c>
      <c r="O34" s="313">
        <v>44626.815972222219</v>
      </c>
      <c r="P34" s="314" t="s">
        <v>266</v>
      </c>
      <c r="Q34" s="308" t="s">
        <v>267</v>
      </c>
      <c r="R34" s="308" t="s">
        <v>268</v>
      </c>
      <c r="S34" s="319">
        <v>7</v>
      </c>
      <c r="T34" s="316"/>
      <c r="U34" s="316"/>
      <c r="V34" s="316"/>
      <c r="W34" s="317" t="s">
        <v>269</v>
      </c>
      <c r="X34" s="317" t="s">
        <v>270</v>
      </c>
      <c r="Y34" s="320" t="s">
        <v>271</v>
      </c>
      <c r="Z34" s="321">
        <v>3.17</v>
      </c>
      <c r="AA34" s="321">
        <v>2.67</v>
      </c>
      <c r="AB34" s="321">
        <v>0.08</v>
      </c>
    </row>
    <row r="35" spans="1:28" x14ac:dyDescent="0.25">
      <c r="A35" s="307" t="s">
        <v>294</v>
      </c>
      <c r="B35" s="307" t="s">
        <v>295</v>
      </c>
      <c r="C35" s="308"/>
      <c r="D35" s="308" t="s">
        <v>296</v>
      </c>
      <c r="E35" s="308" t="s">
        <v>297</v>
      </c>
      <c r="F35" s="308">
        <v>8521</v>
      </c>
      <c r="G35" s="309">
        <v>139</v>
      </c>
      <c r="H35" s="310">
        <v>32</v>
      </c>
      <c r="I35" s="311" t="s">
        <v>268</v>
      </c>
      <c r="J35" s="312"/>
      <c r="K35" s="308"/>
      <c r="L35" s="308" t="s">
        <v>298</v>
      </c>
      <c r="M35" s="313">
        <v>44625.333333333336</v>
      </c>
      <c r="N35" s="308" t="s">
        <v>299</v>
      </c>
      <c r="O35" s="313">
        <v>44627.586805555555</v>
      </c>
      <c r="P35" s="314" t="s">
        <v>300</v>
      </c>
      <c r="Q35" s="308" t="s">
        <v>267</v>
      </c>
      <c r="R35" s="308" t="s">
        <v>301</v>
      </c>
      <c r="S35" s="319">
        <v>2618</v>
      </c>
      <c r="T35" s="316"/>
      <c r="U35" s="316"/>
      <c r="V35" s="316"/>
      <c r="W35" s="317" t="s">
        <v>269</v>
      </c>
      <c r="X35" s="317" t="s">
        <v>270</v>
      </c>
      <c r="Y35" s="320" t="s">
        <v>271</v>
      </c>
      <c r="Z35" s="321">
        <v>55.13</v>
      </c>
      <c r="AA35" s="321">
        <v>54.08</v>
      </c>
      <c r="AB35" s="321">
        <v>8.8800000000000008</v>
      </c>
    </row>
    <row r="36" spans="1:28" x14ac:dyDescent="0.25">
      <c r="A36" s="307" t="s">
        <v>302</v>
      </c>
      <c r="B36" s="307" t="s">
        <v>303</v>
      </c>
      <c r="C36" s="308"/>
      <c r="D36" s="308" t="s">
        <v>296</v>
      </c>
      <c r="E36" s="308" t="s">
        <v>216</v>
      </c>
      <c r="F36" s="308">
        <v>9627</v>
      </c>
      <c r="G36" s="309">
        <v>138.5</v>
      </c>
      <c r="H36" s="310">
        <v>21</v>
      </c>
      <c r="I36" s="311" t="s">
        <v>304</v>
      </c>
      <c r="J36" s="312"/>
      <c r="K36" s="308"/>
      <c r="L36" s="308" t="s">
        <v>305</v>
      </c>
      <c r="M36" s="313">
        <v>44625.454861111109</v>
      </c>
      <c r="N36" s="308" t="s">
        <v>306</v>
      </c>
      <c r="O36" s="313">
        <v>44631.822916666664</v>
      </c>
      <c r="P36" s="314" t="s">
        <v>300</v>
      </c>
      <c r="Q36" s="308" t="s">
        <v>267</v>
      </c>
      <c r="R36" s="308" t="s">
        <v>301</v>
      </c>
      <c r="S36" s="319">
        <v>783</v>
      </c>
      <c r="T36" s="316"/>
      <c r="U36" s="316"/>
      <c r="V36" s="316"/>
      <c r="W36" s="317" t="s">
        <v>269</v>
      </c>
      <c r="X36" s="317" t="s">
        <v>270</v>
      </c>
      <c r="Y36" s="320" t="s">
        <v>274</v>
      </c>
      <c r="Z36" s="321">
        <v>154</v>
      </c>
      <c r="AA36" s="321">
        <v>152.83000000000001</v>
      </c>
      <c r="AB36" s="321">
        <v>9.9</v>
      </c>
    </row>
    <row r="37" spans="1:28" x14ac:dyDescent="0.25">
      <c r="A37" s="307" t="s">
        <v>307</v>
      </c>
      <c r="B37" s="307" t="s">
        <v>284</v>
      </c>
      <c r="C37" s="308"/>
      <c r="D37" s="308" t="s">
        <v>262</v>
      </c>
      <c r="E37" s="308" t="s">
        <v>263</v>
      </c>
      <c r="F37" s="308">
        <v>443</v>
      </c>
      <c r="G37" s="309">
        <v>49.92</v>
      </c>
      <c r="H37" s="310">
        <v>9</v>
      </c>
      <c r="I37" s="311" t="s">
        <v>273</v>
      </c>
      <c r="J37" s="312"/>
      <c r="K37" s="308"/>
      <c r="L37" s="308" t="s">
        <v>265</v>
      </c>
      <c r="M37" s="313">
        <v>44621.305555555555</v>
      </c>
      <c r="N37" s="308" t="s">
        <v>265</v>
      </c>
      <c r="O37" s="313">
        <v>44621.493055555555</v>
      </c>
      <c r="P37" s="314" t="s">
        <v>266</v>
      </c>
      <c r="Q37" s="308" t="s">
        <v>267</v>
      </c>
      <c r="R37" s="308" t="s">
        <v>268</v>
      </c>
      <c r="S37" s="319">
        <v>58</v>
      </c>
      <c r="T37" s="316"/>
      <c r="U37" s="316"/>
      <c r="V37" s="316"/>
      <c r="W37" s="317" t="s">
        <v>269</v>
      </c>
      <c r="X37" s="317" t="s">
        <v>270</v>
      </c>
      <c r="Y37" s="320" t="s">
        <v>271</v>
      </c>
      <c r="Z37" s="321">
        <v>5</v>
      </c>
      <c r="AA37" s="321">
        <v>4.5</v>
      </c>
      <c r="AB37" s="321">
        <v>2.02</v>
      </c>
    </row>
    <row r="38" spans="1:28" x14ac:dyDescent="0.25">
      <c r="A38" s="307" t="s">
        <v>308</v>
      </c>
      <c r="B38" s="307" t="s">
        <v>284</v>
      </c>
      <c r="C38" s="308"/>
      <c r="D38" s="308" t="s">
        <v>262</v>
      </c>
      <c r="E38" s="308" t="s">
        <v>263</v>
      </c>
      <c r="F38" s="308">
        <v>443</v>
      </c>
      <c r="G38" s="309">
        <v>49.92</v>
      </c>
      <c r="H38" s="310">
        <v>9</v>
      </c>
      <c r="I38" s="311" t="s">
        <v>273</v>
      </c>
      <c r="J38" s="312"/>
      <c r="K38" s="308"/>
      <c r="L38" s="308" t="s">
        <v>265</v>
      </c>
      <c r="M38" s="313">
        <v>44622.090277777781</v>
      </c>
      <c r="N38" s="308" t="s">
        <v>265</v>
      </c>
      <c r="O38" s="313">
        <v>44622.791666666664</v>
      </c>
      <c r="P38" s="314" t="s">
        <v>266</v>
      </c>
      <c r="Q38" s="308" t="s">
        <v>267</v>
      </c>
      <c r="R38" s="308" t="s">
        <v>268</v>
      </c>
      <c r="S38" s="319">
        <v>25</v>
      </c>
      <c r="T38" s="316"/>
      <c r="U38" s="316"/>
      <c r="V38" s="316"/>
      <c r="W38" s="317" t="s">
        <v>269</v>
      </c>
      <c r="X38" s="317" t="s">
        <v>270</v>
      </c>
      <c r="Y38" s="320" t="s">
        <v>271</v>
      </c>
      <c r="Z38" s="321">
        <v>17.329999999999998</v>
      </c>
      <c r="AA38" s="321">
        <v>16.829999999999998</v>
      </c>
      <c r="AB38" s="321">
        <v>0.5</v>
      </c>
    </row>
    <row r="39" spans="1:28" x14ac:dyDescent="0.25">
      <c r="A39" s="307" t="s">
        <v>309</v>
      </c>
      <c r="B39" s="307" t="s">
        <v>284</v>
      </c>
      <c r="C39" s="308"/>
      <c r="D39" s="308" t="s">
        <v>262</v>
      </c>
      <c r="E39" s="308" t="s">
        <v>263</v>
      </c>
      <c r="F39" s="308">
        <v>443</v>
      </c>
      <c r="G39" s="309">
        <v>49.92</v>
      </c>
      <c r="H39" s="310">
        <v>9</v>
      </c>
      <c r="I39" s="311" t="s">
        <v>273</v>
      </c>
      <c r="J39" s="312"/>
      <c r="K39" s="308"/>
      <c r="L39" s="308" t="s">
        <v>265</v>
      </c>
      <c r="M39" s="313">
        <v>44623.197916666664</v>
      </c>
      <c r="N39" s="308" t="s">
        <v>265</v>
      </c>
      <c r="O39" s="313">
        <v>44623.270833333336</v>
      </c>
      <c r="P39" s="314" t="s">
        <v>266</v>
      </c>
      <c r="Q39" s="308" t="s">
        <v>267</v>
      </c>
      <c r="R39" s="308" t="s">
        <v>268</v>
      </c>
      <c r="S39" s="319">
        <v>40</v>
      </c>
      <c r="T39" s="316"/>
      <c r="U39" s="316"/>
      <c r="V39" s="316"/>
      <c r="W39" s="317" t="s">
        <v>269</v>
      </c>
      <c r="X39" s="317" t="s">
        <v>270</v>
      </c>
      <c r="Y39" s="320" t="s">
        <v>271</v>
      </c>
      <c r="Z39" s="321">
        <v>2.25</v>
      </c>
      <c r="AA39" s="321">
        <v>1.75</v>
      </c>
      <c r="AB39" s="321">
        <v>1.43</v>
      </c>
    </row>
    <row r="40" spans="1:28" x14ac:dyDescent="0.25">
      <c r="A40" s="307" t="s">
        <v>310</v>
      </c>
      <c r="B40" s="307" t="s">
        <v>272</v>
      </c>
      <c r="C40" s="308"/>
      <c r="D40" s="308" t="s">
        <v>262</v>
      </c>
      <c r="E40" s="308" t="s">
        <v>263</v>
      </c>
      <c r="F40" s="308">
        <v>409</v>
      </c>
      <c r="G40" s="309">
        <v>47.67</v>
      </c>
      <c r="H40" s="310">
        <v>9</v>
      </c>
      <c r="I40" s="311" t="s">
        <v>273</v>
      </c>
      <c r="J40" s="312"/>
      <c r="K40" s="308"/>
      <c r="L40" s="308" t="s">
        <v>265</v>
      </c>
      <c r="M40" s="313">
        <v>44626.684027777781</v>
      </c>
      <c r="N40" s="308" t="s">
        <v>265</v>
      </c>
      <c r="O40" s="313">
        <v>44627.565972222219</v>
      </c>
      <c r="P40" s="314" t="s">
        <v>266</v>
      </c>
      <c r="Q40" s="308" t="s">
        <v>267</v>
      </c>
      <c r="R40" s="308" t="s">
        <v>268</v>
      </c>
      <c r="S40" s="319">
        <v>23</v>
      </c>
      <c r="T40" s="316"/>
      <c r="U40" s="316"/>
      <c r="V40" s="316"/>
      <c r="W40" s="317" t="s">
        <v>269</v>
      </c>
      <c r="X40" s="317" t="s">
        <v>270</v>
      </c>
      <c r="Y40" s="320" t="s">
        <v>274</v>
      </c>
      <c r="Z40" s="321">
        <v>21.67</v>
      </c>
      <c r="AA40" s="321">
        <v>21.17</v>
      </c>
      <c r="AB40" s="321">
        <v>1.47</v>
      </c>
    </row>
    <row r="41" spans="1:28" x14ac:dyDescent="0.25">
      <c r="A41" s="307" t="s">
        <v>311</v>
      </c>
      <c r="B41" s="307" t="s">
        <v>280</v>
      </c>
      <c r="C41" s="308"/>
      <c r="D41" s="308" t="s">
        <v>262</v>
      </c>
      <c r="E41" s="308" t="s">
        <v>263</v>
      </c>
      <c r="F41" s="308">
        <v>2283</v>
      </c>
      <c r="G41" s="309">
        <v>64.86</v>
      </c>
      <c r="H41" s="310">
        <v>16</v>
      </c>
      <c r="I41" s="311" t="s">
        <v>276</v>
      </c>
      <c r="J41" s="312"/>
      <c r="K41" s="308"/>
      <c r="L41" s="308" t="s">
        <v>265</v>
      </c>
      <c r="M41" s="313">
        <v>44627.253472222219</v>
      </c>
      <c r="N41" s="308" t="s">
        <v>265</v>
      </c>
      <c r="O41" s="313">
        <v>44627.638888888891</v>
      </c>
      <c r="P41" s="314" t="s">
        <v>266</v>
      </c>
      <c r="Q41" s="308" t="s">
        <v>267</v>
      </c>
      <c r="R41" s="308" t="s">
        <v>268</v>
      </c>
      <c r="S41" s="319">
        <v>10</v>
      </c>
      <c r="T41" s="316"/>
      <c r="U41" s="316"/>
      <c r="V41" s="316"/>
      <c r="W41" s="317" t="s">
        <v>269</v>
      </c>
      <c r="X41" s="317" t="s">
        <v>270</v>
      </c>
      <c r="Y41" s="320" t="s">
        <v>274</v>
      </c>
      <c r="Z41" s="321">
        <v>9.75</v>
      </c>
      <c r="AA41" s="321">
        <v>9.25</v>
      </c>
      <c r="AB41" s="321">
        <v>1.08</v>
      </c>
    </row>
    <row r="42" spans="1:28" x14ac:dyDescent="0.25">
      <c r="A42" s="307" t="s">
        <v>312</v>
      </c>
      <c r="B42" s="307" t="s">
        <v>156</v>
      </c>
      <c r="C42" s="308"/>
      <c r="D42" s="308" t="s">
        <v>262</v>
      </c>
      <c r="E42" s="308" t="s">
        <v>263</v>
      </c>
      <c r="F42" s="308">
        <v>318</v>
      </c>
      <c r="G42" s="309">
        <v>42.93</v>
      </c>
      <c r="H42" s="310">
        <v>9</v>
      </c>
      <c r="I42" s="311" t="s">
        <v>273</v>
      </c>
      <c r="J42" s="312"/>
      <c r="K42" s="308"/>
      <c r="L42" s="308" t="s">
        <v>265</v>
      </c>
      <c r="M42" s="313">
        <v>44627.975694444445</v>
      </c>
      <c r="N42" s="308" t="s">
        <v>265</v>
      </c>
      <c r="O42" s="313">
        <v>44628.680555555555</v>
      </c>
      <c r="P42" s="314" t="s">
        <v>266</v>
      </c>
      <c r="Q42" s="308" t="s">
        <v>267</v>
      </c>
      <c r="R42" s="308" t="s">
        <v>268</v>
      </c>
      <c r="S42" s="319">
        <v>38</v>
      </c>
      <c r="T42" s="316"/>
      <c r="U42" s="316"/>
      <c r="V42" s="316"/>
      <c r="W42" s="317" t="s">
        <v>269</v>
      </c>
      <c r="X42" s="317" t="s">
        <v>270</v>
      </c>
      <c r="Y42" s="320" t="s">
        <v>271</v>
      </c>
      <c r="Z42" s="321">
        <v>17.420000000000002</v>
      </c>
      <c r="AA42" s="321">
        <v>16.920000000000002</v>
      </c>
      <c r="AB42" s="321">
        <v>2.17</v>
      </c>
    </row>
    <row r="43" spans="1:28" x14ac:dyDescent="0.25">
      <c r="A43" s="307" t="s">
        <v>313</v>
      </c>
      <c r="B43" s="307" t="s">
        <v>288</v>
      </c>
      <c r="C43" s="308"/>
      <c r="D43" s="308" t="s">
        <v>262</v>
      </c>
      <c r="E43" s="308" t="s">
        <v>263</v>
      </c>
      <c r="F43" s="308">
        <v>2537</v>
      </c>
      <c r="G43" s="309">
        <v>73.2</v>
      </c>
      <c r="H43" s="310">
        <v>17</v>
      </c>
      <c r="I43" s="311" t="s">
        <v>276</v>
      </c>
      <c r="J43" s="312"/>
      <c r="K43" s="308"/>
      <c r="L43" s="308" t="s">
        <v>265</v>
      </c>
      <c r="M43" s="313">
        <v>44627.70416666667</v>
      </c>
      <c r="N43" s="308" t="s">
        <v>265</v>
      </c>
      <c r="O43" s="313">
        <v>44628.215277777781</v>
      </c>
      <c r="P43" s="314" t="s">
        <v>266</v>
      </c>
      <c r="Q43" s="308" t="s">
        <v>267</v>
      </c>
      <c r="R43" s="308" t="s">
        <v>268</v>
      </c>
      <c r="S43" s="319">
        <v>161</v>
      </c>
      <c r="T43" s="316"/>
      <c r="U43" s="316"/>
      <c r="V43" s="316"/>
      <c r="W43" s="317" t="s">
        <v>269</v>
      </c>
      <c r="X43" s="317" t="s">
        <v>270</v>
      </c>
      <c r="Y43" s="320" t="s">
        <v>274</v>
      </c>
      <c r="Z43" s="321">
        <v>12.77</v>
      </c>
      <c r="AA43" s="321">
        <v>12.27</v>
      </c>
      <c r="AB43" s="321">
        <v>4.97</v>
      </c>
    </row>
    <row r="44" spans="1:28" x14ac:dyDescent="0.25">
      <c r="A44" s="307" t="s">
        <v>314</v>
      </c>
      <c r="B44" s="307" t="s">
        <v>284</v>
      </c>
      <c r="C44" s="308"/>
      <c r="D44" s="308" t="s">
        <v>262</v>
      </c>
      <c r="E44" s="308" t="s">
        <v>263</v>
      </c>
      <c r="F44" s="308">
        <v>443</v>
      </c>
      <c r="G44" s="309">
        <v>49.92</v>
      </c>
      <c r="H44" s="310">
        <v>9</v>
      </c>
      <c r="I44" s="311" t="s">
        <v>273</v>
      </c>
      <c r="J44" s="312"/>
      <c r="K44" s="308"/>
      <c r="L44" s="308" t="s">
        <v>265</v>
      </c>
      <c r="M44" s="313">
        <v>44627.326388888891</v>
      </c>
      <c r="N44" s="308" t="s">
        <v>265</v>
      </c>
      <c r="O44" s="313">
        <v>44628.017361111109</v>
      </c>
      <c r="P44" s="314" t="s">
        <v>266</v>
      </c>
      <c r="Q44" s="308" t="s">
        <v>267</v>
      </c>
      <c r="R44" s="308" t="s">
        <v>268</v>
      </c>
      <c r="S44" s="319">
        <v>138</v>
      </c>
      <c r="T44" s="316"/>
      <c r="U44" s="316"/>
      <c r="V44" s="316"/>
      <c r="W44" s="317" t="s">
        <v>269</v>
      </c>
      <c r="X44" s="317" t="s">
        <v>270</v>
      </c>
      <c r="Y44" s="320" t="s">
        <v>271</v>
      </c>
      <c r="Z44" s="321">
        <v>17.079999999999998</v>
      </c>
      <c r="AA44" s="321">
        <v>16.579999999999998</v>
      </c>
      <c r="AB44" s="321">
        <v>3</v>
      </c>
    </row>
    <row r="45" spans="1:28" x14ac:dyDescent="0.25">
      <c r="A45" s="307" t="s">
        <v>315</v>
      </c>
      <c r="B45" s="307" t="s">
        <v>277</v>
      </c>
      <c r="C45" s="308"/>
      <c r="D45" s="308" t="s">
        <v>262</v>
      </c>
      <c r="E45" s="308" t="s">
        <v>263</v>
      </c>
      <c r="F45" s="308">
        <v>2377</v>
      </c>
      <c r="G45" s="309">
        <v>67.930000000000007</v>
      </c>
      <c r="H45" s="310">
        <v>17</v>
      </c>
      <c r="I45" s="311" t="s">
        <v>276</v>
      </c>
      <c r="J45" s="312"/>
      <c r="K45" s="308"/>
      <c r="L45" s="308" t="s">
        <v>265</v>
      </c>
      <c r="M45" s="313">
        <v>44628.260416666664</v>
      </c>
      <c r="N45" s="308" t="s">
        <v>265</v>
      </c>
      <c r="O45" s="313">
        <v>44628.833333333336</v>
      </c>
      <c r="P45" s="314" t="s">
        <v>266</v>
      </c>
      <c r="Q45" s="308" t="s">
        <v>267</v>
      </c>
      <c r="R45" s="308" t="s">
        <v>268</v>
      </c>
      <c r="S45" s="319">
        <v>146</v>
      </c>
      <c r="T45" s="316"/>
      <c r="U45" s="316"/>
      <c r="V45" s="316"/>
      <c r="W45" s="317" t="s">
        <v>269</v>
      </c>
      <c r="X45" s="317" t="s">
        <v>270</v>
      </c>
      <c r="Y45" s="320" t="s">
        <v>274</v>
      </c>
      <c r="Z45" s="321">
        <v>14.25</v>
      </c>
      <c r="AA45" s="321">
        <v>13.75</v>
      </c>
      <c r="AB45" s="321">
        <v>2.52</v>
      </c>
    </row>
    <row r="46" spans="1:28" x14ac:dyDescent="0.25">
      <c r="A46" s="307" t="s">
        <v>316</v>
      </c>
      <c r="B46" s="307" t="s">
        <v>272</v>
      </c>
      <c r="C46" s="308"/>
      <c r="D46" s="308" t="s">
        <v>262</v>
      </c>
      <c r="E46" s="308" t="s">
        <v>263</v>
      </c>
      <c r="F46" s="308">
        <v>409</v>
      </c>
      <c r="G46" s="309">
        <v>47.67</v>
      </c>
      <c r="H46" s="310">
        <v>9</v>
      </c>
      <c r="I46" s="311" t="s">
        <v>273</v>
      </c>
      <c r="J46" s="312"/>
      <c r="K46" s="308"/>
      <c r="L46" s="308" t="s">
        <v>265</v>
      </c>
      <c r="M46" s="313">
        <v>44628.569444444445</v>
      </c>
      <c r="N46" s="308" t="s">
        <v>265</v>
      </c>
      <c r="O46" s="313">
        <v>44628.722222222219</v>
      </c>
      <c r="P46" s="314" t="s">
        <v>266</v>
      </c>
      <c r="Q46" s="308" t="s">
        <v>267</v>
      </c>
      <c r="R46" s="308" t="s">
        <v>268</v>
      </c>
      <c r="S46" s="319">
        <v>10</v>
      </c>
      <c r="T46" s="316"/>
      <c r="U46" s="316"/>
      <c r="V46" s="316"/>
      <c r="W46" s="317" t="s">
        <v>269</v>
      </c>
      <c r="X46" s="317" t="s">
        <v>270</v>
      </c>
      <c r="Y46" s="320" t="s">
        <v>274</v>
      </c>
      <c r="Z46" s="321">
        <v>4.17</v>
      </c>
      <c r="AA46" s="321">
        <v>3.67</v>
      </c>
      <c r="AB46" s="321">
        <v>0.5</v>
      </c>
    </row>
    <row r="47" spans="1:28" x14ac:dyDescent="0.25">
      <c r="A47" s="307" t="s">
        <v>317</v>
      </c>
      <c r="B47" s="307" t="s">
        <v>285</v>
      </c>
      <c r="C47" s="308"/>
      <c r="D47" s="308" t="s">
        <v>262</v>
      </c>
      <c r="E47" s="308" t="s">
        <v>263</v>
      </c>
      <c r="F47" s="308">
        <v>3601</v>
      </c>
      <c r="G47" s="309">
        <v>80.069999999999993</v>
      </c>
      <c r="H47" s="310">
        <v>19</v>
      </c>
      <c r="I47" s="311" t="s">
        <v>276</v>
      </c>
      <c r="J47" s="312"/>
      <c r="K47" s="308"/>
      <c r="L47" s="308" t="s">
        <v>265</v>
      </c>
      <c r="M47" s="313">
        <v>44628.277777777781</v>
      </c>
      <c r="N47" s="308" t="s">
        <v>265</v>
      </c>
      <c r="O47" s="313">
        <v>44629.208333333336</v>
      </c>
      <c r="P47" s="314" t="s">
        <v>266</v>
      </c>
      <c r="Q47" s="308" t="s">
        <v>158</v>
      </c>
      <c r="R47" s="308" t="s">
        <v>281</v>
      </c>
      <c r="S47" s="319">
        <v>88</v>
      </c>
      <c r="T47" s="316"/>
      <c r="U47" s="316"/>
      <c r="V47" s="316"/>
      <c r="W47" s="317" t="s">
        <v>269</v>
      </c>
      <c r="X47" s="317" t="s">
        <v>270</v>
      </c>
      <c r="Y47" s="320" t="s">
        <v>286</v>
      </c>
      <c r="Z47" s="321">
        <v>22.83</v>
      </c>
      <c r="AA47" s="321">
        <v>22.33</v>
      </c>
      <c r="AB47" s="321">
        <v>4.42</v>
      </c>
    </row>
    <row r="48" spans="1:28" x14ac:dyDescent="0.25">
      <c r="A48" s="307" t="s">
        <v>318</v>
      </c>
      <c r="B48" s="307" t="s">
        <v>272</v>
      </c>
      <c r="C48" s="308"/>
      <c r="D48" s="308" t="s">
        <v>262</v>
      </c>
      <c r="E48" s="308" t="s">
        <v>263</v>
      </c>
      <c r="F48" s="308">
        <v>409</v>
      </c>
      <c r="G48" s="309">
        <v>47.67</v>
      </c>
      <c r="H48" s="310">
        <v>9</v>
      </c>
      <c r="I48" s="311" t="s">
        <v>273</v>
      </c>
      <c r="J48" s="312"/>
      <c r="K48" s="308"/>
      <c r="L48" s="308" t="s">
        <v>265</v>
      </c>
      <c r="M48" s="313">
        <v>44629.555555555555</v>
      </c>
      <c r="N48" s="308" t="s">
        <v>265</v>
      </c>
      <c r="O48" s="313">
        <v>44629.715277777781</v>
      </c>
      <c r="P48" s="314" t="s">
        <v>266</v>
      </c>
      <c r="Q48" s="308" t="s">
        <v>267</v>
      </c>
      <c r="R48" s="308" t="s">
        <v>268</v>
      </c>
      <c r="S48" s="319">
        <v>29</v>
      </c>
      <c r="T48" s="316"/>
      <c r="U48" s="316"/>
      <c r="V48" s="316"/>
      <c r="W48" s="317" t="s">
        <v>269</v>
      </c>
      <c r="X48" s="317" t="s">
        <v>270</v>
      </c>
      <c r="Y48" s="320" t="s">
        <v>274</v>
      </c>
      <c r="Z48" s="321">
        <v>4.33</v>
      </c>
      <c r="AA48" s="321">
        <v>3.83</v>
      </c>
      <c r="AB48" s="321">
        <v>1.33</v>
      </c>
    </row>
    <row r="49" spans="1:28" x14ac:dyDescent="0.25">
      <c r="A49" s="307" t="s">
        <v>319</v>
      </c>
      <c r="B49" s="307" t="s">
        <v>288</v>
      </c>
      <c r="C49" s="308"/>
      <c r="D49" s="308" t="s">
        <v>262</v>
      </c>
      <c r="E49" s="308" t="s">
        <v>263</v>
      </c>
      <c r="F49" s="308">
        <v>2537</v>
      </c>
      <c r="G49" s="309">
        <v>73.2</v>
      </c>
      <c r="H49" s="310">
        <v>17</v>
      </c>
      <c r="I49" s="311" t="s">
        <v>276</v>
      </c>
      <c r="J49" s="312"/>
      <c r="K49" s="308"/>
      <c r="L49" s="308" t="s">
        <v>265</v>
      </c>
      <c r="M49" s="313">
        <v>44629.258333333331</v>
      </c>
      <c r="N49" s="308" t="s">
        <v>265</v>
      </c>
      <c r="O49" s="313">
        <v>44629.854166666664</v>
      </c>
      <c r="P49" s="314" t="s">
        <v>266</v>
      </c>
      <c r="Q49" s="308" t="s">
        <v>158</v>
      </c>
      <c r="R49" s="308" t="s">
        <v>281</v>
      </c>
      <c r="S49" s="319">
        <v>371</v>
      </c>
      <c r="T49" s="316"/>
      <c r="U49" s="316"/>
      <c r="V49" s="316"/>
      <c r="W49" s="317" t="s">
        <v>269</v>
      </c>
      <c r="X49" s="317" t="s">
        <v>270</v>
      </c>
      <c r="Y49" s="320" t="s">
        <v>274</v>
      </c>
      <c r="Z49" s="321">
        <v>14.8</v>
      </c>
      <c r="AA49" s="321">
        <v>14.3</v>
      </c>
      <c r="AB49" s="321">
        <v>6.43</v>
      </c>
    </row>
    <row r="50" spans="1:28" x14ac:dyDescent="0.25">
      <c r="A50" s="307" t="s">
        <v>320</v>
      </c>
      <c r="B50" s="307" t="s">
        <v>275</v>
      </c>
      <c r="C50" s="308"/>
      <c r="D50" s="308" t="s">
        <v>262</v>
      </c>
      <c r="E50" s="308" t="s">
        <v>263</v>
      </c>
      <c r="F50" s="308">
        <v>3764</v>
      </c>
      <c r="G50" s="309">
        <v>89</v>
      </c>
      <c r="H50" s="310">
        <v>20</v>
      </c>
      <c r="I50" s="311" t="s">
        <v>276</v>
      </c>
      <c r="J50" s="312"/>
      <c r="K50" s="308"/>
      <c r="L50" s="308" t="s">
        <v>265</v>
      </c>
      <c r="M50" s="313">
        <v>44629.899305555555</v>
      </c>
      <c r="N50" s="308" t="s">
        <v>265</v>
      </c>
      <c r="O50" s="313">
        <v>44630.239583333336</v>
      </c>
      <c r="P50" s="314" t="s">
        <v>266</v>
      </c>
      <c r="Q50" s="308" t="s">
        <v>267</v>
      </c>
      <c r="R50" s="308" t="s">
        <v>268</v>
      </c>
      <c r="S50" s="319">
        <v>501</v>
      </c>
      <c r="T50" s="316"/>
      <c r="U50" s="316"/>
      <c r="V50" s="316"/>
      <c r="W50" s="317" t="s">
        <v>269</v>
      </c>
      <c r="X50" s="317" t="s">
        <v>270</v>
      </c>
      <c r="Y50" s="320" t="s">
        <v>274</v>
      </c>
      <c r="Z50" s="321">
        <v>8.67</v>
      </c>
      <c r="AA50" s="321">
        <v>8.17</v>
      </c>
      <c r="AB50" s="321">
        <v>6.53</v>
      </c>
    </row>
    <row r="51" spans="1:28" x14ac:dyDescent="0.25">
      <c r="A51" s="307" t="s">
        <v>321</v>
      </c>
      <c r="B51" s="307" t="s">
        <v>279</v>
      </c>
      <c r="C51" s="308"/>
      <c r="D51" s="308" t="s">
        <v>262</v>
      </c>
      <c r="E51" s="308" t="s">
        <v>263</v>
      </c>
      <c r="F51" s="308">
        <v>338</v>
      </c>
      <c r="G51" s="309">
        <v>45.43</v>
      </c>
      <c r="H51" s="310">
        <v>10</v>
      </c>
      <c r="I51" s="311" t="s">
        <v>273</v>
      </c>
      <c r="J51" s="312"/>
      <c r="K51" s="308"/>
      <c r="L51" s="308" t="s">
        <v>265</v>
      </c>
      <c r="M51" s="313">
        <v>44628.861111111109</v>
      </c>
      <c r="N51" s="308" t="s">
        <v>265</v>
      </c>
      <c r="O51" s="313">
        <v>44629.739583333336</v>
      </c>
      <c r="P51" s="314" t="s">
        <v>266</v>
      </c>
      <c r="Q51" s="308" t="s">
        <v>267</v>
      </c>
      <c r="R51" s="308" t="s">
        <v>268</v>
      </c>
      <c r="S51" s="319">
        <v>31</v>
      </c>
      <c r="T51" s="316"/>
      <c r="U51" s="316"/>
      <c r="V51" s="316"/>
      <c r="W51" s="317" t="s">
        <v>269</v>
      </c>
      <c r="X51" s="317" t="s">
        <v>270</v>
      </c>
      <c r="Y51" s="320" t="s">
        <v>271</v>
      </c>
      <c r="Z51" s="321">
        <v>21.58</v>
      </c>
      <c r="AA51" s="321">
        <v>21.08</v>
      </c>
      <c r="AB51" s="321">
        <v>1.52</v>
      </c>
    </row>
    <row r="52" spans="1:28" x14ac:dyDescent="0.25">
      <c r="A52" s="307" t="s">
        <v>322</v>
      </c>
      <c r="B52" s="307" t="s">
        <v>284</v>
      </c>
      <c r="C52" s="308"/>
      <c r="D52" s="308" t="s">
        <v>262</v>
      </c>
      <c r="E52" s="308" t="s">
        <v>263</v>
      </c>
      <c r="F52" s="308">
        <v>443</v>
      </c>
      <c r="G52" s="309">
        <v>49.92</v>
      </c>
      <c r="H52" s="310">
        <v>9</v>
      </c>
      <c r="I52" s="311" t="s">
        <v>273</v>
      </c>
      <c r="J52" s="312"/>
      <c r="K52" s="308"/>
      <c r="L52" s="308" t="s">
        <v>265</v>
      </c>
      <c r="M52" s="313">
        <v>44628.423611111109</v>
      </c>
      <c r="N52" s="308" t="s">
        <v>265</v>
      </c>
      <c r="O52" s="313">
        <v>44629.694444444445</v>
      </c>
      <c r="P52" s="314" t="s">
        <v>266</v>
      </c>
      <c r="Q52" s="308" t="s">
        <v>267</v>
      </c>
      <c r="R52" s="308" t="s">
        <v>268</v>
      </c>
      <c r="S52" s="319">
        <v>108</v>
      </c>
      <c r="T52" s="316"/>
      <c r="U52" s="316"/>
      <c r="V52" s="316"/>
      <c r="W52" s="317" t="s">
        <v>269</v>
      </c>
      <c r="X52" s="317" t="s">
        <v>270</v>
      </c>
      <c r="Y52" s="320" t="s">
        <v>271</v>
      </c>
      <c r="Z52" s="321">
        <v>31</v>
      </c>
      <c r="AA52" s="321">
        <v>30.5</v>
      </c>
      <c r="AB52" s="321">
        <v>1.7</v>
      </c>
    </row>
    <row r="53" spans="1:28" x14ac:dyDescent="0.25">
      <c r="A53" s="307" t="s">
        <v>323</v>
      </c>
      <c r="B53" s="307" t="s">
        <v>156</v>
      </c>
      <c r="C53" s="308"/>
      <c r="D53" s="308" t="s">
        <v>262</v>
      </c>
      <c r="E53" s="308" t="s">
        <v>263</v>
      </c>
      <c r="F53" s="308">
        <v>318</v>
      </c>
      <c r="G53" s="309">
        <v>42.93</v>
      </c>
      <c r="H53" s="310">
        <v>9</v>
      </c>
      <c r="I53" s="311" t="s">
        <v>273</v>
      </c>
      <c r="J53" s="312"/>
      <c r="K53" s="308"/>
      <c r="L53" s="308" t="s">
        <v>265</v>
      </c>
      <c r="M53" s="313">
        <v>44629.423611111109</v>
      </c>
      <c r="N53" s="308" t="s">
        <v>265</v>
      </c>
      <c r="O53" s="313">
        <v>44629.868055555555</v>
      </c>
      <c r="P53" s="314" t="s">
        <v>266</v>
      </c>
      <c r="Q53" s="308" t="s">
        <v>267</v>
      </c>
      <c r="R53" s="308" t="s">
        <v>268</v>
      </c>
      <c r="S53" s="319">
        <v>13</v>
      </c>
      <c r="T53" s="316"/>
      <c r="U53" s="316"/>
      <c r="V53" s="316"/>
      <c r="W53" s="317" t="s">
        <v>269</v>
      </c>
      <c r="X53" s="317" t="s">
        <v>270</v>
      </c>
      <c r="Y53" s="320" t="s">
        <v>271</v>
      </c>
      <c r="Z53" s="321">
        <v>11.17</v>
      </c>
      <c r="AA53" s="321">
        <v>10.67</v>
      </c>
      <c r="AB53" s="321">
        <v>0.23</v>
      </c>
    </row>
    <row r="54" spans="1:28" x14ac:dyDescent="0.25">
      <c r="A54" s="307" t="s">
        <v>324</v>
      </c>
      <c r="B54" s="307" t="s">
        <v>272</v>
      </c>
      <c r="C54" s="308"/>
      <c r="D54" s="308" t="s">
        <v>262</v>
      </c>
      <c r="E54" s="308" t="s">
        <v>263</v>
      </c>
      <c r="F54" s="308">
        <v>409</v>
      </c>
      <c r="G54" s="309">
        <v>47.67</v>
      </c>
      <c r="H54" s="310">
        <v>9</v>
      </c>
      <c r="I54" s="311" t="s">
        <v>273</v>
      </c>
      <c r="J54" s="312"/>
      <c r="K54" s="308"/>
      <c r="L54" s="308" t="s">
        <v>265</v>
      </c>
      <c r="M54" s="313">
        <v>44630.59375</v>
      </c>
      <c r="N54" s="308" t="s">
        <v>265</v>
      </c>
      <c r="O54" s="313">
        <v>44630.795138888891</v>
      </c>
      <c r="P54" s="314" t="s">
        <v>266</v>
      </c>
      <c r="Q54" s="308" t="s">
        <v>267</v>
      </c>
      <c r="R54" s="308" t="s">
        <v>268</v>
      </c>
      <c r="S54" s="319">
        <v>81</v>
      </c>
      <c r="T54" s="316"/>
      <c r="U54" s="316"/>
      <c r="V54" s="316"/>
      <c r="W54" s="317" t="s">
        <v>269</v>
      </c>
      <c r="X54" s="317" t="s">
        <v>270</v>
      </c>
      <c r="Y54" s="320" t="s">
        <v>274</v>
      </c>
      <c r="Z54" s="321">
        <v>5.33</v>
      </c>
      <c r="AA54" s="321">
        <v>4.83</v>
      </c>
      <c r="AB54" s="321">
        <v>1.43</v>
      </c>
    </row>
    <row r="55" spans="1:28" x14ac:dyDescent="0.25">
      <c r="A55" s="307" t="s">
        <v>325</v>
      </c>
      <c r="B55" s="307" t="s">
        <v>284</v>
      </c>
      <c r="C55" s="308"/>
      <c r="D55" s="308" t="s">
        <v>262</v>
      </c>
      <c r="E55" s="308" t="s">
        <v>263</v>
      </c>
      <c r="F55" s="308">
        <v>443</v>
      </c>
      <c r="G55" s="309">
        <v>49.92</v>
      </c>
      <c r="H55" s="310">
        <v>9</v>
      </c>
      <c r="I55" s="311" t="s">
        <v>273</v>
      </c>
      <c r="J55" s="312"/>
      <c r="K55" s="308"/>
      <c r="L55" s="308" t="s">
        <v>265</v>
      </c>
      <c r="M55" s="313">
        <v>44630.090277777781</v>
      </c>
      <c r="N55" s="308" t="s">
        <v>265</v>
      </c>
      <c r="O55" s="313">
        <v>44630.65625</v>
      </c>
      <c r="P55" s="314" t="s">
        <v>266</v>
      </c>
      <c r="Q55" s="308" t="s">
        <v>267</v>
      </c>
      <c r="R55" s="308" t="s">
        <v>268</v>
      </c>
      <c r="S55" s="319">
        <v>65</v>
      </c>
      <c r="T55" s="316"/>
      <c r="U55" s="316"/>
      <c r="V55" s="316"/>
      <c r="W55" s="317" t="s">
        <v>269</v>
      </c>
      <c r="X55" s="317" t="s">
        <v>270</v>
      </c>
      <c r="Y55" s="320" t="s">
        <v>271</v>
      </c>
      <c r="Z55" s="321">
        <v>14.08</v>
      </c>
      <c r="AA55" s="321">
        <v>13.58</v>
      </c>
      <c r="AB55" s="321">
        <v>1.1499999999999999</v>
      </c>
    </row>
    <row r="56" spans="1:28" x14ac:dyDescent="0.25">
      <c r="A56" s="307" t="s">
        <v>326</v>
      </c>
      <c r="B56" s="307" t="s">
        <v>280</v>
      </c>
      <c r="C56" s="308"/>
      <c r="D56" s="308" t="s">
        <v>262</v>
      </c>
      <c r="E56" s="308" t="s">
        <v>263</v>
      </c>
      <c r="F56" s="308">
        <v>2283</v>
      </c>
      <c r="G56" s="309">
        <v>64.86</v>
      </c>
      <c r="H56" s="310">
        <v>16</v>
      </c>
      <c r="I56" s="311" t="s">
        <v>276</v>
      </c>
      <c r="J56" s="312"/>
      <c r="K56" s="308"/>
      <c r="L56" s="308" t="s">
        <v>265</v>
      </c>
      <c r="M56" s="313">
        <v>44630.399305555555</v>
      </c>
      <c r="N56" s="308" t="s">
        <v>265</v>
      </c>
      <c r="O56" s="313">
        <v>44630.604166666664</v>
      </c>
      <c r="P56" s="314" t="s">
        <v>266</v>
      </c>
      <c r="Q56" s="308" t="s">
        <v>158</v>
      </c>
      <c r="R56" s="308" t="s">
        <v>281</v>
      </c>
      <c r="S56" s="319">
        <v>32</v>
      </c>
      <c r="T56" s="316"/>
      <c r="U56" s="316"/>
      <c r="V56" s="316"/>
      <c r="W56" s="317" t="s">
        <v>269</v>
      </c>
      <c r="X56" s="317" t="s">
        <v>270</v>
      </c>
      <c r="Y56" s="320" t="s">
        <v>274</v>
      </c>
      <c r="Z56" s="321">
        <v>5.42</v>
      </c>
      <c r="AA56" s="321">
        <v>4.92</v>
      </c>
      <c r="AB56" s="321">
        <v>0.52</v>
      </c>
    </row>
    <row r="57" spans="1:28" x14ac:dyDescent="0.25">
      <c r="A57" s="307" t="s">
        <v>327</v>
      </c>
      <c r="B57" s="307" t="s">
        <v>328</v>
      </c>
      <c r="C57" s="308"/>
      <c r="D57" s="308" t="s">
        <v>262</v>
      </c>
      <c r="E57" s="308" t="s">
        <v>263</v>
      </c>
      <c r="F57" s="308">
        <v>482</v>
      </c>
      <c r="G57" s="309">
        <v>50.38</v>
      </c>
      <c r="H57" s="310">
        <v>10</v>
      </c>
      <c r="I57" s="311" t="s">
        <v>273</v>
      </c>
      <c r="J57" s="312"/>
      <c r="K57" s="308"/>
      <c r="L57" s="308" t="s">
        <v>265</v>
      </c>
      <c r="M57" s="313">
        <v>44630.920138888891</v>
      </c>
      <c r="N57" s="308" t="s">
        <v>265</v>
      </c>
      <c r="O57" s="313">
        <v>44631.041666666664</v>
      </c>
      <c r="P57" s="314" t="s">
        <v>266</v>
      </c>
      <c r="Q57" s="308" t="s">
        <v>267</v>
      </c>
      <c r="R57" s="308" t="s">
        <v>268</v>
      </c>
      <c r="S57" s="319">
        <v>33</v>
      </c>
      <c r="T57" s="316"/>
      <c r="U57" s="316"/>
      <c r="V57" s="316"/>
      <c r="W57" s="317" t="s">
        <v>269</v>
      </c>
      <c r="X57" s="317" t="s">
        <v>270</v>
      </c>
      <c r="Y57" s="320" t="s">
        <v>271</v>
      </c>
      <c r="Z57" s="321">
        <v>3.42</v>
      </c>
      <c r="AA57" s="321">
        <v>2.92</v>
      </c>
      <c r="AB57" s="321">
        <v>1.92</v>
      </c>
    </row>
    <row r="58" spans="1:28" x14ac:dyDescent="0.25">
      <c r="A58" s="307" t="s">
        <v>329</v>
      </c>
      <c r="B58" s="307" t="s">
        <v>328</v>
      </c>
      <c r="C58" s="308"/>
      <c r="D58" s="308" t="s">
        <v>262</v>
      </c>
      <c r="E58" s="308" t="s">
        <v>263</v>
      </c>
      <c r="F58" s="308">
        <v>482</v>
      </c>
      <c r="G58" s="309">
        <v>50.38</v>
      </c>
      <c r="H58" s="310">
        <v>10</v>
      </c>
      <c r="I58" s="311" t="s">
        <v>273</v>
      </c>
      <c r="J58" s="312"/>
      <c r="K58" s="308"/>
      <c r="L58" s="308" t="s">
        <v>265</v>
      </c>
      <c r="M58" s="313">
        <v>44631.875</v>
      </c>
      <c r="N58" s="308" t="s">
        <v>265</v>
      </c>
      <c r="O58" s="313">
        <v>44631.927083333336</v>
      </c>
      <c r="P58" s="314" t="s">
        <v>266</v>
      </c>
      <c r="Q58" s="308" t="s">
        <v>267</v>
      </c>
      <c r="R58" s="308" t="s">
        <v>268</v>
      </c>
      <c r="S58" s="319">
        <v>7</v>
      </c>
      <c r="T58" s="316"/>
      <c r="U58" s="316"/>
      <c r="V58" s="316"/>
      <c r="W58" s="317" t="s">
        <v>269</v>
      </c>
      <c r="X58" s="317" t="s">
        <v>270</v>
      </c>
      <c r="Y58" s="320" t="s">
        <v>271</v>
      </c>
      <c r="Z58" s="321">
        <v>1.75</v>
      </c>
      <c r="AA58" s="321">
        <v>1.25</v>
      </c>
      <c r="AB58" s="321">
        <v>0.67</v>
      </c>
    </row>
    <row r="59" spans="1:28" x14ac:dyDescent="0.25">
      <c r="A59" s="307" t="s">
        <v>330</v>
      </c>
      <c r="B59" s="307" t="s">
        <v>288</v>
      </c>
      <c r="C59" s="308"/>
      <c r="D59" s="308" t="s">
        <v>262</v>
      </c>
      <c r="E59" s="308" t="s">
        <v>263</v>
      </c>
      <c r="F59" s="308">
        <v>2537</v>
      </c>
      <c r="G59" s="309">
        <v>73.2</v>
      </c>
      <c r="H59" s="310">
        <v>17</v>
      </c>
      <c r="I59" s="311" t="s">
        <v>276</v>
      </c>
      <c r="J59" s="312"/>
      <c r="K59" s="308"/>
      <c r="L59" s="308" t="s">
        <v>265</v>
      </c>
      <c r="M59" s="313">
        <v>44629.258333333331</v>
      </c>
      <c r="N59" s="308" t="s">
        <v>265</v>
      </c>
      <c r="O59" s="313">
        <v>44629.854166666664</v>
      </c>
      <c r="P59" s="314" t="s">
        <v>266</v>
      </c>
      <c r="Q59" s="308" t="s">
        <v>158</v>
      </c>
      <c r="R59" s="308" t="s">
        <v>281</v>
      </c>
      <c r="S59" s="319">
        <v>263</v>
      </c>
      <c r="T59" s="316"/>
      <c r="U59" s="316"/>
      <c r="V59" s="316"/>
      <c r="W59" s="317" t="s">
        <v>269</v>
      </c>
      <c r="X59" s="317" t="s">
        <v>270</v>
      </c>
      <c r="Y59" s="320" t="s">
        <v>274</v>
      </c>
      <c r="Z59" s="321">
        <v>14.8</v>
      </c>
      <c r="AA59" s="321">
        <v>14.3</v>
      </c>
      <c r="AB59" s="321">
        <v>2.7</v>
      </c>
    </row>
    <row r="60" spans="1:28" x14ac:dyDescent="0.25">
      <c r="A60" s="307" t="s">
        <v>331</v>
      </c>
      <c r="B60" s="307" t="s">
        <v>285</v>
      </c>
      <c r="C60" s="308"/>
      <c r="D60" s="308" t="s">
        <v>262</v>
      </c>
      <c r="E60" s="308" t="s">
        <v>263</v>
      </c>
      <c r="F60" s="308">
        <v>3601</v>
      </c>
      <c r="G60" s="309">
        <v>80.069999999999993</v>
      </c>
      <c r="H60" s="310">
        <v>19</v>
      </c>
      <c r="I60" s="311" t="s">
        <v>276</v>
      </c>
      <c r="J60" s="312"/>
      <c r="K60" s="308"/>
      <c r="L60" s="308" t="s">
        <v>265</v>
      </c>
      <c r="M60" s="313">
        <v>44631.75</v>
      </c>
      <c r="N60" s="308" t="s">
        <v>265</v>
      </c>
      <c r="O60" s="313">
        <v>44634.885416666664</v>
      </c>
      <c r="P60" s="314" t="s">
        <v>266</v>
      </c>
      <c r="Q60" s="308" t="s">
        <v>158</v>
      </c>
      <c r="R60" s="308" t="s">
        <v>281</v>
      </c>
      <c r="S60" s="319">
        <v>446</v>
      </c>
      <c r="T60" s="316"/>
      <c r="U60" s="316"/>
      <c r="V60" s="316"/>
      <c r="W60" s="317" t="s">
        <v>269</v>
      </c>
      <c r="X60" s="317" t="s">
        <v>270</v>
      </c>
      <c r="Y60" s="320" t="s">
        <v>286</v>
      </c>
      <c r="Z60" s="321">
        <v>75.75</v>
      </c>
      <c r="AA60" s="321">
        <v>75.25</v>
      </c>
      <c r="AB60" s="321">
        <v>8.2799999999999994</v>
      </c>
    </row>
    <row r="61" spans="1:28" x14ac:dyDescent="0.25">
      <c r="A61" s="307" t="s">
        <v>332</v>
      </c>
      <c r="B61" s="307" t="s">
        <v>333</v>
      </c>
      <c r="C61" s="308"/>
      <c r="D61" s="308" t="s">
        <v>296</v>
      </c>
      <c r="E61" s="308" t="s">
        <v>334</v>
      </c>
      <c r="F61" s="308">
        <v>7223</v>
      </c>
      <c r="G61" s="309">
        <v>119.8</v>
      </c>
      <c r="H61" s="310">
        <v>20</v>
      </c>
      <c r="I61" s="311" t="s">
        <v>268</v>
      </c>
      <c r="J61" s="312"/>
      <c r="K61" s="308"/>
      <c r="L61" s="308" t="s">
        <v>335</v>
      </c>
      <c r="M61" s="313">
        <v>44627.725694444445</v>
      </c>
      <c r="N61" s="308" t="s">
        <v>336</v>
      </c>
      <c r="O61" s="313">
        <v>44635.364583333336</v>
      </c>
      <c r="P61" s="314" t="s">
        <v>300</v>
      </c>
      <c r="Q61" s="308" t="s">
        <v>267</v>
      </c>
      <c r="R61" s="308" t="s">
        <v>301</v>
      </c>
      <c r="S61" s="319">
        <v>2227</v>
      </c>
      <c r="T61" s="316"/>
      <c r="U61" s="316"/>
      <c r="V61" s="316"/>
      <c r="W61" s="317" t="s">
        <v>269</v>
      </c>
      <c r="X61" s="317" t="s">
        <v>270</v>
      </c>
      <c r="Y61" s="320" t="s">
        <v>337</v>
      </c>
      <c r="Z61" s="321">
        <v>184.05</v>
      </c>
      <c r="AA61" s="321">
        <v>183.33</v>
      </c>
      <c r="AB61" s="321">
        <v>86.88</v>
      </c>
    </row>
    <row r="62" spans="1:28" x14ac:dyDescent="0.25">
      <c r="A62" s="307" t="s">
        <v>338</v>
      </c>
      <c r="B62" s="307" t="s">
        <v>272</v>
      </c>
      <c r="C62" s="308"/>
      <c r="D62" s="308" t="s">
        <v>262</v>
      </c>
      <c r="E62" s="308" t="s">
        <v>263</v>
      </c>
      <c r="F62" s="308">
        <v>409</v>
      </c>
      <c r="G62" s="309">
        <v>47.67</v>
      </c>
      <c r="H62" s="310">
        <v>9</v>
      </c>
      <c r="I62" s="311" t="s">
        <v>273</v>
      </c>
      <c r="J62" s="312"/>
      <c r="K62" s="308"/>
      <c r="L62" s="308" t="s">
        <v>265</v>
      </c>
      <c r="M62" s="313">
        <v>44631.184027777781</v>
      </c>
      <c r="N62" s="308" t="s">
        <v>265</v>
      </c>
      <c r="O62" s="313">
        <v>44631.503472222219</v>
      </c>
      <c r="P62" s="314" t="s">
        <v>266</v>
      </c>
      <c r="Q62" s="308" t="s">
        <v>267</v>
      </c>
      <c r="R62" s="308" t="s">
        <v>268</v>
      </c>
      <c r="S62" s="319">
        <v>53</v>
      </c>
      <c r="T62" s="316"/>
      <c r="U62" s="316"/>
      <c r="V62" s="316"/>
      <c r="W62" s="317" t="s">
        <v>269</v>
      </c>
      <c r="X62" s="317" t="s">
        <v>270</v>
      </c>
      <c r="Y62" s="320" t="s">
        <v>274</v>
      </c>
      <c r="Z62" s="321">
        <v>8.17</v>
      </c>
      <c r="AA62" s="321">
        <v>7.67</v>
      </c>
      <c r="AB62" s="321">
        <v>5.33</v>
      </c>
    </row>
    <row r="63" spans="1:28" x14ac:dyDescent="0.25">
      <c r="A63" s="307" t="s">
        <v>339</v>
      </c>
      <c r="B63" s="307" t="s">
        <v>328</v>
      </c>
      <c r="C63" s="308"/>
      <c r="D63" s="308" t="s">
        <v>262</v>
      </c>
      <c r="E63" s="308" t="s">
        <v>263</v>
      </c>
      <c r="F63" s="308">
        <v>482</v>
      </c>
      <c r="G63" s="309">
        <v>50.38</v>
      </c>
      <c r="H63" s="310">
        <v>10</v>
      </c>
      <c r="I63" s="311" t="s">
        <v>273</v>
      </c>
      <c r="J63" s="312"/>
      <c r="K63" s="308"/>
      <c r="L63" s="308" t="s">
        <v>265</v>
      </c>
      <c r="M63" s="313">
        <v>44634.802083333336</v>
      </c>
      <c r="N63" s="308" t="s">
        <v>265</v>
      </c>
      <c r="O63" s="313">
        <v>44634.92083333333</v>
      </c>
      <c r="P63" s="314" t="s">
        <v>266</v>
      </c>
      <c r="Q63" s="308" t="s">
        <v>267</v>
      </c>
      <c r="R63" s="308" t="s">
        <v>268</v>
      </c>
      <c r="S63" s="319">
        <v>69</v>
      </c>
      <c r="T63" s="316"/>
      <c r="U63" s="316"/>
      <c r="V63" s="316"/>
      <c r="W63" s="317" t="s">
        <v>269</v>
      </c>
      <c r="X63" s="317" t="s">
        <v>270</v>
      </c>
      <c r="Y63" s="320" t="s">
        <v>271</v>
      </c>
      <c r="Z63" s="321">
        <v>3.35</v>
      </c>
      <c r="AA63" s="321">
        <v>2.85</v>
      </c>
      <c r="AB63" s="321">
        <v>1.75</v>
      </c>
    </row>
    <row r="64" spans="1:28" x14ac:dyDescent="0.25">
      <c r="A64" s="307" t="s">
        <v>340</v>
      </c>
      <c r="B64" s="307" t="s">
        <v>277</v>
      </c>
      <c r="C64" s="308"/>
      <c r="D64" s="308" t="s">
        <v>262</v>
      </c>
      <c r="E64" s="308" t="s">
        <v>263</v>
      </c>
      <c r="F64" s="308">
        <v>2377</v>
      </c>
      <c r="G64" s="309">
        <v>67.930000000000007</v>
      </c>
      <c r="H64" s="310">
        <v>17</v>
      </c>
      <c r="I64" s="311" t="s">
        <v>276</v>
      </c>
      <c r="J64" s="312"/>
      <c r="K64" s="308"/>
      <c r="L64" s="308" t="s">
        <v>265</v>
      </c>
      <c r="M64" s="313">
        <v>44634.607638888891</v>
      </c>
      <c r="N64" s="308" t="s">
        <v>265</v>
      </c>
      <c r="O64" s="313">
        <v>44635.222222222219</v>
      </c>
      <c r="P64" s="314" t="s">
        <v>266</v>
      </c>
      <c r="Q64" s="308" t="s">
        <v>158</v>
      </c>
      <c r="R64" s="308" t="s">
        <v>281</v>
      </c>
      <c r="S64" s="319">
        <v>384</v>
      </c>
      <c r="T64" s="316"/>
      <c r="U64" s="316"/>
      <c r="V64" s="316"/>
      <c r="W64" s="317" t="s">
        <v>269</v>
      </c>
      <c r="X64" s="317" t="s">
        <v>270</v>
      </c>
      <c r="Y64" s="320" t="s">
        <v>274</v>
      </c>
      <c r="Z64" s="321">
        <v>15.25</v>
      </c>
      <c r="AA64" s="321">
        <v>14.75</v>
      </c>
      <c r="AB64" s="321">
        <v>5.32</v>
      </c>
    </row>
    <row r="65" spans="1:28" x14ac:dyDescent="0.25">
      <c r="A65" s="307" t="s">
        <v>341</v>
      </c>
      <c r="B65" s="307" t="s">
        <v>272</v>
      </c>
      <c r="C65" s="308"/>
      <c r="D65" s="308" t="s">
        <v>262</v>
      </c>
      <c r="E65" s="308" t="s">
        <v>263</v>
      </c>
      <c r="F65" s="308">
        <v>409</v>
      </c>
      <c r="G65" s="309">
        <v>47.67</v>
      </c>
      <c r="H65" s="310">
        <v>9</v>
      </c>
      <c r="I65" s="311" t="s">
        <v>273</v>
      </c>
      <c r="J65" s="312"/>
      <c r="K65" s="308"/>
      <c r="L65" s="308" t="s">
        <v>265</v>
      </c>
      <c r="M65" s="313">
        <v>44634.649305555555</v>
      </c>
      <c r="N65" s="308" t="s">
        <v>265</v>
      </c>
      <c r="O65" s="313">
        <v>44634.868055555555</v>
      </c>
      <c r="P65" s="314" t="s">
        <v>266</v>
      </c>
      <c r="Q65" s="308" t="s">
        <v>267</v>
      </c>
      <c r="R65" s="308" t="s">
        <v>268</v>
      </c>
      <c r="S65" s="319">
        <v>116</v>
      </c>
      <c r="T65" s="316"/>
      <c r="U65" s="316"/>
      <c r="V65" s="316"/>
      <c r="W65" s="317" t="s">
        <v>269</v>
      </c>
      <c r="X65" s="317" t="s">
        <v>270</v>
      </c>
      <c r="Y65" s="320" t="s">
        <v>274</v>
      </c>
      <c r="Z65" s="321">
        <v>5.75</v>
      </c>
      <c r="AA65" s="321">
        <v>5.25</v>
      </c>
      <c r="AB65" s="321">
        <v>2.0699999999999998</v>
      </c>
    </row>
    <row r="66" spans="1:28" x14ac:dyDescent="0.25">
      <c r="A66" s="307" t="s">
        <v>342</v>
      </c>
      <c r="B66" s="307" t="s">
        <v>279</v>
      </c>
      <c r="C66" s="308"/>
      <c r="D66" s="308" t="s">
        <v>262</v>
      </c>
      <c r="E66" s="308" t="s">
        <v>263</v>
      </c>
      <c r="F66" s="308">
        <v>338</v>
      </c>
      <c r="G66" s="309">
        <v>45.43</v>
      </c>
      <c r="H66" s="310">
        <v>10</v>
      </c>
      <c r="I66" s="311" t="s">
        <v>273</v>
      </c>
      <c r="J66" s="312"/>
      <c r="K66" s="308"/>
      <c r="L66" s="308" t="s">
        <v>265</v>
      </c>
      <c r="M66" s="313">
        <v>44634.534722222219</v>
      </c>
      <c r="N66" s="308" t="s">
        <v>265</v>
      </c>
      <c r="O66" s="313">
        <v>44634.635416666664</v>
      </c>
      <c r="P66" s="314" t="s">
        <v>266</v>
      </c>
      <c r="Q66" s="308" t="s">
        <v>267</v>
      </c>
      <c r="R66" s="308" t="s">
        <v>268</v>
      </c>
      <c r="S66" s="319">
        <v>6</v>
      </c>
      <c r="T66" s="316"/>
      <c r="U66" s="316"/>
      <c r="V66" s="316"/>
      <c r="W66" s="317" t="s">
        <v>269</v>
      </c>
      <c r="X66" s="317" t="s">
        <v>270</v>
      </c>
      <c r="Y66" s="320" t="s">
        <v>271</v>
      </c>
      <c r="Z66" s="321">
        <v>2.92</v>
      </c>
      <c r="AA66" s="321">
        <v>2.42</v>
      </c>
      <c r="AB66" s="321">
        <v>0.28000000000000003</v>
      </c>
    </row>
    <row r="67" spans="1:28" x14ac:dyDescent="0.25">
      <c r="A67" s="307" t="s">
        <v>343</v>
      </c>
      <c r="B67" s="307" t="s">
        <v>272</v>
      </c>
      <c r="C67" s="308"/>
      <c r="D67" s="308" t="s">
        <v>262</v>
      </c>
      <c r="E67" s="308" t="s">
        <v>263</v>
      </c>
      <c r="F67" s="308">
        <v>409</v>
      </c>
      <c r="G67" s="309">
        <v>47.67</v>
      </c>
      <c r="H67" s="310">
        <v>9</v>
      </c>
      <c r="I67" s="311" t="s">
        <v>273</v>
      </c>
      <c r="J67" s="312"/>
      <c r="K67" s="308"/>
      <c r="L67" s="308" t="s">
        <v>265</v>
      </c>
      <c r="M67" s="313">
        <v>44635.447916666664</v>
      </c>
      <c r="N67" s="308" t="s">
        <v>265</v>
      </c>
      <c r="O67" s="313">
        <v>44635.548611111109</v>
      </c>
      <c r="P67" s="314" t="s">
        <v>266</v>
      </c>
      <c r="Q67" s="308" t="s">
        <v>267</v>
      </c>
      <c r="R67" s="308" t="s">
        <v>268</v>
      </c>
      <c r="S67" s="319">
        <v>29</v>
      </c>
      <c r="T67" s="316"/>
      <c r="U67" s="316"/>
      <c r="V67" s="316"/>
      <c r="W67" s="317" t="s">
        <v>269</v>
      </c>
      <c r="X67" s="317" t="s">
        <v>270</v>
      </c>
      <c r="Y67" s="320" t="s">
        <v>274</v>
      </c>
      <c r="Z67" s="321">
        <v>2.92</v>
      </c>
      <c r="AA67" s="321">
        <v>2.42</v>
      </c>
      <c r="AB67" s="321">
        <v>1.18</v>
      </c>
    </row>
    <row r="68" spans="1:28" x14ac:dyDescent="0.25">
      <c r="A68" s="307" t="s">
        <v>344</v>
      </c>
      <c r="B68" s="307" t="s">
        <v>288</v>
      </c>
      <c r="C68" s="308"/>
      <c r="D68" s="308" t="s">
        <v>262</v>
      </c>
      <c r="E68" s="308" t="s">
        <v>263</v>
      </c>
      <c r="F68" s="308">
        <v>2537</v>
      </c>
      <c r="G68" s="309">
        <v>73.2</v>
      </c>
      <c r="H68" s="310">
        <v>17</v>
      </c>
      <c r="I68" s="311" t="s">
        <v>276</v>
      </c>
      <c r="J68" s="312"/>
      <c r="K68" s="308"/>
      <c r="L68" s="308" t="s">
        <v>265</v>
      </c>
      <c r="M68" s="313">
        <v>44635.262499999997</v>
      </c>
      <c r="N68" s="308" t="s">
        <v>265</v>
      </c>
      <c r="O68" s="313">
        <v>44636.004166666666</v>
      </c>
      <c r="P68" s="314" t="s">
        <v>266</v>
      </c>
      <c r="Q68" s="308" t="s">
        <v>267</v>
      </c>
      <c r="R68" s="308" t="s">
        <v>268</v>
      </c>
      <c r="S68" s="319">
        <v>233</v>
      </c>
      <c r="T68" s="316"/>
      <c r="U68" s="316"/>
      <c r="V68" s="316"/>
      <c r="W68" s="317" t="s">
        <v>269</v>
      </c>
      <c r="X68" s="317" t="s">
        <v>270</v>
      </c>
      <c r="Y68" s="320" t="s">
        <v>274</v>
      </c>
      <c r="Z68" s="321">
        <v>18.3</v>
      </c>
      <c r="AA68" s="321">
        <v>17.8</v>
      </c>
      <c r="AB68" s="321">
        <v>4.05</v>
      </c>
    </row>
    <row r="69" spans="1:28" x14ac:dyDescent="0.25">
      <c r="A69" s="307" t="s">
        <v>345</v>
      </c>
      <c r="B69" s="307" t="s">
        <v>275</v>
      </c>
      <c r="C69" s="308"/>
      <c r="D69" s="308" t="s">
        <v>262</v>
      </c>
      <c r="E69" s="308" t="s">
        <v>263</v>
      </c>
      <c r="F69" s="308">
        <v>3764</v>
      </c>
      <c r="G69" s="309">
        <v>89</v>
      </c>
      <c r="H69" s="310">
        <v>20</v>
      </c>
      <c r="I69" s="311" t="s">
        <v>276</v>
      </c>
      <c r="J69" s="312"/>
      <c r="K69" s="308"/>
      <c r="L69" s="308" t="s">
        <v>265</v>
      </c>
      <c r="M69" s="313">
        <v>44635.927083333336</v>
      </c>
      <c r="N69" s="308" t="s">
        <v>265</v>
      </c>
      <c r="O69" s="313">
        <v>44636.145833333336</v>
      </c>
      <c r="P69" s="314" t="s">
        <v>266</v>
      </c>
      <c r="Q69" s="308" t="s">
        <v>267</v>
      </c>
      <c r="R69" s="308" t="s">
        <v>268</v>
      </c>
      <c r="S69" s="319">
        <v>499</v>
      </c>
      <c r="T69" s="316"/>
      <c r="U69" s="316"/>
      <c r="V69" s="316"/>
      <c r="W69" s="317" t="s">
        <v>269</v>
      </c>
      <c r="X69" s="317" t="s">
        <v>270</v>
      </c>
      <c r="Y69" s="320" t="s">
        <v>274</v>
      </c>
      <c r="Z69" s="321">
        <v>5.75</v>
      </c>
      <c r="AA69" s="321">
        <v>5.25</v>
      </c>
      <c r="AB69" s="321">
        <v>8.57</v>
      </c>
    </row>
    <row r="70" spans="1:28" x14ac:dyDescent="0.25">
      <c r="A70" s="307" t="s">
        <v>346</v>
      </c>
      <c r="B70" s="307" t="s">
        <v>347</v>
      </c>
      <c r="C70" s="308"/>
      <c r="D70" s="308" t="s">
        <v>262</v>
      </c>
      <c r="E70" s="308" t="s">
        <v>263</v>
      </c>
      <c r="F70" s="308">
        <v>1812</v>
      </c>
      <c r="G70" s="309">
        <v>76.2</v>
      </c>
      <c r="H70" s="310">
        <v>17</v>
      </c>
      <c r="I70" s="311" t="s">
        <v>276</v>
      </c>
      <c r="J70" s="312"/>
      <c r="K70" s="308"/>
      <c r="L70" s="308" t="s">
        <v>265</v>
      </c>
      <c r="M70" s="313">
        <v>44630.388888888891</v>
      </c>
      <c r="N70" s="308" t="s">
        <v>265</v>
      </c>
      <c r="O70" s="313">
        <v>44631.319444444445</v>
      </c>
      <c r="P70" s="314" t="s">
        <v>266</v>
      </c>
      <c r="Q70" s="308" t="s">
        <v>158</v>
      </c>
      <c r="R70" s="308" t="s">
        <v>281</v>
      </c>
      <c r="S70" s="319">
        <v>608</v>
      </c>
      <c r="T70" s="316"/>
      <c r="U70" s="316"/>
      <c r="V70" s="316"/>
      <c r="W70" s="317" t="s">
        <v>269</v>
      </c>
      <c r="X70" s="317" t="s">
        <v>270</v>
      </c>
      <c r="Y70" s="320" t="s">
        <v>348</v>
      </c>
      <c r="Z70" s="321">
        <v>22.83</v>
      </c>
      <c r="AA70" s="321">
        <v>22.33</v>
      </c>
      <c r="AB70" s="321">
        <v>9.6300000000000008</v>
      </c>
    </row>
    <row r="71" spans="1:28" x14ac:dyDescent="0.25">
      <c r="A71" s="307" t="s">
        <v>349</v>
      </c>
      <c r="B71" s="307" t="s">
        <v>272</v>
      </c>
      <c r="C71" s="308"/>
      <c r="D71" s="308" t="s">
        <v>262</v>
      </c>
      <c r="E71" s="308" t="s">
        <v>263</v>
      </c>
      <c r="F71" s="308">
        <v>409</v>
      </c>
      <c r="G71" s="309">
        <v>47.67</v>
      </c>
      <c r="H71" s="310">
        <v>9</v>
      </c>
      <c r="I71" s="311" t="s">
        <v>273</v>
      </c>
      <c r="J71" s="312"/>
      <c r="K71" s="308"/>
      <c r="L71" s="308" t="s">
        <v>265</v>
      </c>
      <c r="M71" s="313">
        <v>44636.555555555555</v>
      </c>
      <c r="N71" s="308" t="s">
        <v>265</v>
      </c>
      <c r="O71" s="313">
        <v>44636.694444444445</v>
      </c>
      <c r="P71" s="314" t="s">
        <v>266</v>
      </c>
      <c r="Q71" s="308" t="s">
        <v>267</v>
      </c>
      <c r="R71" s="308" t="s">
        <v>268</v>
      </c>
      <c r="S71" s="319">
        <v>15</v>
      </c>
      <c r="T71" s="316"/>
      <c r="U71" s="316"/>
      <c r="V71" s="316"/>
      <c r="W71" s="317" t="s">
        <v>269</v>
      </c>
      <c r="X71" s="317" t="s">
        <v>270</v>
      </c>
      <c r="Y71" s="320" t="s">
        <v>274</v>
      </c>
      <c r="Z71" s="321">
        <v>3.83</v>
      </c>
      <c r="AA71" s="321">
        <v>3.33</v>
      </c>
      <c r="AB71" s="321">
        <v>0.33</v>
      </c>
    </row>
    <row r="72" spans="1:28" x14ac:dyDescent="0.25">
      <c r="A72" s="307" t="s">
        <v>350</v>
      </c>
      <c r="B72" s="307" t="s">
        <v>288</v>
      </c>
      <c r="C72" s="308"/>
      <c r="D72" s="308" t="s">
        <v>262</v>
      </c>
      <c r="E72" s="308" t="s">
        <v>263</v>
      </c>
      <c r="F72" s="308">
        <v>2537</v>
      </c>
      <c r="G72" s="309">
        <v>73.2</v>
      </c>
      <c r="H72" s="310">
        <v>17</v>
      </c>
      <c r="I72" s="311" t="s">
        <v>276</v>
      </c>
      <c r="J72" s="312"/>
      <c r="K72" s="308"/>
      <c r="L72" s="308" t="s">
        <v>265</v>
      </c>
      <c r="M72" s="313">
        <v>44637.270833333336</v>
      </c>
      <c r="N72" s="308" t="s">
        <v>265</v>
      </c>
      <c r="O72" s="313">
        <v>44637.979166666664</v>
      </c>
      <c r="P72" s="314" t="s">
        <v>266</v>
      </c>
      <c r="Q72" s="308" t="s">
        <v>158</v>
      </c>
      <c r="R72" s="308" t="s">
        <v>281</v>
      </c>
      <c r="S72" s="319">
        <v>315</v>
      </c>
      <c r="T72" s="316"/>
      <c r="U72" s="316"/>
      <c r="V72" s="316"/>
      <c r="W72" s="317" t="s">
        <v>269</v>
      </c>
      <c r="X72" s="317" t="s">
        <v>270</v>
      </c>
      <c r="Y72" s="320" t="s">
        <v>274</v>
      </c>
      <c r="Z72" s="321">
        <v>17.5</v>
      </c>
      <c r="AA72" s="321">
        <v>17</v>
      </c>
      <c r="AB72" s="321">
        <v>4.9800000000000004</v>
      </c>
    </row>
    <row r="73" spans="1:28" x14ac:dyDescent="0.25">
      <c r="A73" s="307" t="s">
        <v>351</v>
      </c>
      <c r="B73" s="307" t="s">
        <v>352</v>
      </c>
      <c r="C73" s="308"/>
      <c r="D73" s="308" t="s">
        <v>296</v>
      </c>
      <c r="E73" s="308" t="s">
        <v>334</v>
      </c>
      <c r="F73" s="308">
        <v>15199</v>
      </c>
      <c r="G73" s="309">
        <v>160.6</v>
      </c>
      <c r="H73" s="310">
        <v>28</v>
      </c>
      <c r="I73" s="311" t="s">
        <v>268</v>
      </c>
      <c r="J73" s="312"/>
      <c r="K73" s="308"/>
      <c r="L73" s="308" t="s">
        <v>353</v>
      </c>
      <c r="M73" s="313">
        <v>44635.423611111109</v>
      </c>
      <c r="N73" s="308" t="s">
        <v>354</v>
      </c>
      <c r="O73" s="313">
        <v>44639.375</v>
      </c>
      <c r="P73" s="314" t="s">
        <v>300</v>
      </c>
      <c r="Q73" s="308" t="s">
        <v>267</v>
      </c>
      <c r="R73" s="308" t="s">
        <v>301</v>
      </c>
      <c r="S73" s="319">
        <v>1531</v>
      </c>
      <c r="T73" s="316"/>
      <c r="U73" s="316"/>
      <c r="V73" s="316"/>
      <c r="W73" s="317" t="s">
        <v>269</v>
      </c>
      <c r="X73" s="317" t="s">
        <v>270</v>
      </c>
      <c r="Y73" s="320" t="s">
        <v>274</v>
      </c>
      <c r="Z73" s="321">
        <v>95.33</v>
      </c>
      <c r="AA73" s="321">
        <v>94.83</v>
      </c>
      <c r="AB73" s="321">
        <v>18.95</v>
      </c>
    </row>
    <row r="74" spans="1:28" x14ac:dyDescent="0.25">
      <c r="A74" s="307" t="s">
        <v>355</v>
      </c>
      <c r="B74" s="307" t="s">
        <v>356</v>
      </c>
      <c r="C74" s="308"/>
      <c r="D74" s="308" t="s">
        <v>296</v>
      </c>
      <c r="E74" s="308" t="s">
        <v>334</v>
      </c>
      <c r="F74" s="308">
        <v>8383</v>
      </c>
      <c r="G74" s="309">
        <v>151.63</v>
      </c>
      <c r="H74" s="310">
        <v>20</v>
      </c>
      <c r="I74" s="311" t="s">
        <v>268</v>
      </c>
      <c r="J74" s="312"/>
      <c r="K74" s="308"/>
      <c r="L74" s="308" t="s">
        <v>357</v>
      </c>
      <c r="M74" s="313">
        <v>44639.444444444445</v>
      </c>
      <c r="N74" s="308" t="s">
        <v>358</v>
      </c>
      <c r="O74" s="313">
        <v>44640.429166666669</v>
      </c>
      <c r="P74" s="314" t="s">
        <v>300</v>
      </c>
      <c r="Q74" s="308" t="s">
        <v>267</v>
      </c>
      <c r="R74" s="308" t="s">
        <v>301</v>
      </c>
      <c r="S74" s="319">
        <v>320</v>
      </c>
      <c r="T74" s="316"/>
      <c r="U74" s="316"/>
      <c r="V74" s="316"/>
      <c r="W74" s="317" t="s">
        <v>269</v>
      </c>
      <c r="X74" s="317" t="s">
        <v>270</v>
      </c>
      <c r="Y74" s="320" t="s">
        <v>359</v>
      </c>
      <c r="Z74" s="321">
        <v>24.6</v>
      </c>
      <c r="AA74" s="321">
        <v>23.63</v>
      </c>
      <c r="AB74" s="321">
        <v>2</v>
      </c>
    </row>
    <row r="75" spans="1:28" x14ac:dyDescent="0.25">
      <c r="A75" s="307" t="s">
        <v>360</v>
      </c>
      <c r="B75" s="307" t="s">
        <v>361</v>
      </c>
      <c r="C75" s="308"/>
      <c r="D75" s="308" t="s">
        <v>296</v>
      </c>
      <c r="E75" s="308" t="s">
        <v>334</v>
      </c>
      <c r="F75" s="308">
        <v>3642</v>
      </c>
      <c r="G75" s="309">
        <v>100.71</v>
      </c>
      <c r="H75" s="310">
        <v>15</v>
      </c>
      <c r="I75" s="311" t="s">
        <v>268</v>
      </c>
      <c r="J75" s="312"/>
      <c r="K75" s="308"/>
      <c r="L75" s="308" t="s">
        <v>362</v>
      </c>
      <c r="M75" s="313">
        <v>44639.625</v>
      </c>
      <c r="N75" s="308" t="s">
        <v>363</v>
      </c>
      <c r="O75" s="313">
        <v>44642.854166666664</v>
      </c>
      <c r="P75" s="314" t="s">
        <v>300</v>
      </c>
      <c r="Q75" s="308" t="s">
        <v>267</v>
      </c>
      <c r="R75" s="308" t="s">
        <v>301</v>
      </c>
      <c r="S75" s="319">
        <v>1091</v>
      </c>
      <c r="T75" s="316"/>
      <c r="U75" s="316"/>
      <c r="V75" s="316"/>
      <c r="W75" s="317" t="s">
        <v>269</v>
      </c>
      <c r="X75" s="317" t="s">
        <v>270</v>
      </c>
      <c r="Y75" s="320" t="s">
        <v>364</v>
      </c>
      <c r="Z75" s="321">
        <v>78.75</v>
      </c>
      <c r="AA75" s="321">
        <v>77.5</v>
      </c>
      <c r="AB75" s="321">
        <v>27</v>
      </c>
    </row>
    <row r="76" spans="1:28" x14ac:dyDescent="0.25">
      <c r="A76" s="307" t="s">
        <v>365</v>
      </c>
      <c r="B76" s="307" t="s">
        <v>366</v>
      </c>
      <c r="C76" s="308"/>
      <c r="D76" s="308" t="s">
        <v>296</v>
      </c>
      <c r="E76" s="308" t="s">
        <v>297</v>
      </c>
      <c r="F76" s="308">
        <v>17346</v>
      </c>
      <c r="G76" s="309">
        <v>166</v>
      </c>
      <c r="H76" s="310">
        <v>40</v>
      </c>
      <c r="I76" s="311" t="s">
        <v>268</v>
      </c>
      <c r="J76" s="312"/>
      <c r="K76" s="308"/>
      <c r="L76" s="308" t="s">
        <v>367</v>
      </c>
      <c r="M76" s="313">
        <v>44640.513194444444</v>
      </c>
      <c r="N76" s="308" t="s">
        <v>299</v>
      </c>
      <c r="O76" s="313">
        <v>44643.357638888891</v>
      </c>
      <c r="P76" s="314" t="s">
        <v>300</v>
      </c>
      <c r="Q76" s="308" t="s">
        <v>267</v>
      </c>
      <c r="R76" s="308" t="s">
        <v>301</v>
      </c>
      <c r="S76" s="319">
        <v>4510</v>
      </c>
      <c r="T76" s="316"/>
      <c r="U76" s="316"/>
      <c r="V76" s="316"/>
      <c r="W76" s="317" t="s">
        <v>269</v>
      </c>
      <c r="X76" s="317" t="s">
        <v>270</v>
      </c>
      <c r="Y76" s="320" t="s">
        <v>359</v>
      </c>
      <c r="Z76" s="321">
        <v>69.13</v>
      </c>
      <c r="AA76" s="321">
        <v>68.27</v>
      </c>
      <c r="AB76" s="321">
        <v>15.05</v>
      </c>
    </row>
    <row r="77" spans="1:28" x14ac:dyDescent="0.25">
      <c r="A77" s="307" t="s">
        <v>368</v>
      </c>
      <c r="B77" s="307" t="s">
        <v>284</v>
      </c>
      <c r="C77" s="308"/>
      <c r="D77" s="308" t="s">
        <v>262</v>
      </c>
      <c r="E77" s="308" t="s">
        <v>263</v>
      </c>
      <c r="F77" s="308">
        <v>443</v>
      </c>
      <c r="G77" s="309">
        <v>49.92</v>
      </c>
      <c r="H77" s="310">
        <v>9</v>
      </c>
      <c r="I77" s="311" t="s">
        <v>273</v>
      </c>
      <c r="J77" s="312"/>
      <c r="K77" s="308"/>
      <c r="L77" s="308" t="s">
        <v>265</v>
      </c>
      <c r="M77" s="313">
        <v>44636.559027777781</v>
      </c>
      <c r="N77" s="308" t="s">
        <v>265</v>
      </c>
      <c r="O77" s="313">
        <v>44636.704861111109</v>
      </c>
      <c r="P77" s="314" t="s">
        <v>266</v>
      </c>
      <c r="Q77" s="308" t="s">
        <v>267</v>
      </c>
      <c r="R77" s="308" t="s">
        <v>268</v>
      </c>
      <c r="S77" s="319">
        <v>33</v>
      </c>
      <c r="T77" s="316"/>
      <c r="U77" s="316"/>
      <c r="V77" s="316"/>
      <c r="W77" s="317" t="s">
        <v>269</v>
      </c>
      <c r="X77" s="317" t="s">
        <v>270</v>
      </c>
      <c r="Y77" s="320" t="s">
        <v>271</v>
      </c>
      <c r="Z77" s="321">
        <v>4</v>
      </c>
      <c r="AA77" s="321">
        <v>3.5</v>
      </c>
      <c r="AB77" s="321">
        <v>2.38</v>
      </c>
    </row>
    <row r="78" spans="1:28" x14ac:dyDescent="0.25">
      <c r="A78" s="307" t="s">
        <v>369</v>
      </c>
      <c r="B78" s="307" t="s">
        <v>279</v>
      </c>
      <c r="C78" s="308"/>
      <c r="D78" s="308" t="s">
        <v>262</v>
      </c>
      <c r="E78" s="308" t="s">
        <v>263</v>
      </c>
      <c r="F78" s="308">
        <v>338</v>
      </c>
      <c r="G78" s="309">
        <v>45.43</v>
      </c>
      <c r="H78" s="310">
        <v>10</v>
      </c>
      <c r="I78" s="311" t="s">
        <v>273</v>
      </c>
      <c r="J78" s="312"/>
      <c r="K78" s="308"/>
      <c r="L78" s="308" t="s">
        <v>265</v>
      </c>
      <c r="M78" s="313">
        <v>44636.614583333336</v>
      </c>
      <c r="N78" s="308" t="s">
        <v>265</v>
      </c>
      <c r="O78" s="313">
        <v>44636.802083333336</v>
      </c>
      <c r="P78" s="314" t="s">
        <v>266</v>
      </c>
      <c r="Q78" s="308" t="s">
        <v>267</v>
      </c>
      <c r="R78" s="308" t="s">
        <v>268</v>
      </c>
      <c r="S78" s="319">
        <v>4</v>
      </c>
      <c r="T78" s="316"/>
      <c r="U78" s="316"/>
      <c r="V78" s="316"/>
      <c r="W78" s="317" t="s">
        <v>269</v>
      </c>
      <c r="X78" s="317" t="s">
        <v>270</v>
      </c>
      <c r="Y78" s="320" t="s">
        <v>271</v>
      </c>
      <c r="Z78" s="321">
        <v>5</v>
      </c>
      <c r="AA78" s="321">
        <v>4.5</v>
      </c>
      <c r="AB78" s="321">
        <v>1.55</v>
      </c>
    </row>
    <row r="79" spans="1:28" x14ac:dyDescent="0.25">
      <c r="A79" s="307" t="s">
        <v>370</v>
      </c>
      <c r="B79" s="307" t="s">
        <v>284</v>
      </c>
      <c r="C79" s="308"/>
      <c r="D79" s="308" t="s">
        <v>262</v>
      </c>
      <c r="E79" s="308" t="s">
        <v>263</v>
      </c>
      <c r="F79" s="308">
        <v>443</v>
      </c>
      <c r="G79" s="309">
        <v>49.92</v>
      </c>
      <c r="H79" s="310">
        <v>9</v>
      </c>
      <c r="I79" s="311" t="s">
        <v>273</v>
      </c>
      <c r="J79" s="312"/>
      <c r="K79" s="308"/>
      <c r="L79" s="308" t="s">
        <v>265</v>
      </c>
      <c r="M79" s="313">
        <v>44636.993055555555</v>
      </c>
      <c r="N79" s="308" t="s">
        <v>265</v>
      </c>
      <c r="O79" s="313">
        <v>44637.899305555555</v>
      </c>
      <c r="P79" s="314" t="s">
        <v>266</v>
      </c>
      <c r="Q79" s="308" t="s">
        <v>267</v>
      </c>
      <c r="R79" s="308" t="s">
        <v>268</v>
      </c>
      <c r="S79" s="319">
        <v>40</v>
      </c>
      <c r="T79" s="316"/>
      <c r="U79" s="316"/>
      <c r="V79" s="316"/>
      <c r="W79" s="317" t="s">
        <v>269</v>
      </c>
      <c r="X79" s="317" t="s">
        <v>270</v>
      </c>
      <c r="Y79" s="320" t="s">
        <v>271</v>
      </c>
      <c r="Z79" s="321">
        <v>22.25</v>
      </c>
      <c r="AA79" s="321">
        <v>21.75</v>
      </c>
      <c r="AB79" s="321">
        <v>1.38</v>
      </c>
    </row>
    <row r="80" spans="1:28" x14ac:dyDescent="0.25">
      <c r="A80" s="307" t="s">
        <v>371</v>
      </c>
      <c r="B80" s="307" t="s">
        <v>280</v>
      </c>
      <c r="C80" s="308"/>
      <c r="D80" s="308" t="s">
        <v>262</v>
      </c>
      <c r="E80" s="308" t="s">
        <v>263</v>
      </c>
      <c r="F80" s="308">
        <v>2283</v>
      </c>
      <c r="G80" s="309">
        <v>64.86</v>
      </c>
      <c r="H80" s="310">
        <v>16</v>
      </c>
      <c r="I80" s="311" t="s">
        <v>276</v>
      </c>
      <c r="J80" s="312"/>
      <c r="K80" s="308"/>
      <c r="L80" s="308" t="s">
        <v>265</v>
      </c>
      <c r="M80" s="313">
        <v>44636.743055555555</v>
      </c>
      <c r="N80" s="308" t="s">
        <v>265</v>
      </c>
      <c r="O80" s="313">
        <v>44637.003472222219</v>
      </c>
      <c r="P80" s="314" t="s">
        <v>266</v>
      </c>
      <c r="Q80" s="308" t="s">
        <v>267</v>
      </c>
      <c r="R80" s="308" t="s">
        <v>268</v>
      </c>
      <c r="S80" s="319">
        <v>111</v>
      </c>
      <c r="T80" s="316"/>
      <c r="U80" s="316"/>
      <c r="V80" s="316"/>
      <c r="W80" s="317" t="s">
        <v>269</v>
      </c>
      <c r="X80" s="317" t="s">
        <v>270</v>
      </c>
      <c r="Y80" s="320" t="s">
        <v>274</v>
      </c>
      <c r="Z80" s="321">
        <v>6.75</v>
      </c>
      <c r="AA80" s="321">
        <v>6.25</v>
      </c>
      <c r="AB80" s="321">
        <v>2.4700000000000002</v>
      </c>
    </row>
    <row r="81" spans="1:28" x14ac:dyDescent="0.25">
      <c r="A81" s="307" t="s">
        <v>372</v>
      </c>
      <c r="B81" s="307" t="s">
        <v>272</v>
      </c>
      <c r="C81" s="308"/>
      <c r="D81" s="308" t="s">
        <v>262</v>
      </c>
      <c r="E81" s="308" t="s">
        <v>263</v>
      </c>
      <c r="F81" s="308">
        <v>409</v>
      </c>
      <c r="G81" s="309">
        <v>47.67</v>
      </c>
      <c r="H81" s="310">
        <v>9</v>
      </c>
      <c r="I81" s="311" t="s">
        <v>273</v>
      </c>
      <c r="J81" s="312"/>
      <c r="K81" s="308"/>
      <c r="L81" s="308" t="s">
        <v>265</v>
      </c>
      <c r="M81" s="313">
        <v>44637.711805555555</v>
      </c>
      <c r="N81" s="308" t="s">
        <v>265</v>
      </c>
      <c r="O81" s="313">
        <v>44638.378472222219</v>
      </c>
      <c r="P81" s="314" t="s">
        <v>266</v>
      </c>
      <c r="Q81" s="308" t="s">
        <v>267</v>
      </c>
      <c r="R81" s="308" t="s">
        <v>268</v>
      </c>
      <c r="S81" s="319">
        <v>16</v>
      </c>
      <c r="T81" s="316"/>
      <c r="U81" s="316"/>
      <c r="V81" s="316"/>
      <c r="W81" s="317" t="s">
        <v>269</v>
      </c>
      <c r="X81" s="317" t="s">
        <v>270</v>
      </c>
      <c r="Y81" s="320" t="s">
        <v>274</v>
      </c>
      <c r="Z81" s="321">
        <v>16.5</v>
      </c>
      <c r="AA81" s="321">
        <v>16</v>
      </c>
      <c r="AB81" s="321">
        <v>1.42</v>
      </c>
    </row>
    <row r="82" spans="1:28" x14ac:dyDescent="0.25">
      <c r="A82" s="307" t="s">
        <v>373</v>
      </c>
      <c r="B82" s="307" t="s">
        <v>279</v>
      </c>
      <c r="C82" s="308"/>
      <c r="D82" s="308" t="s">
        <v>262</v>
      </c>
      <c r="E82" s="308" t="s">
        <v>263</v>
      </c>
      <c r="F82" s="308">
        <v>338</v>
      </c>
      <c r="G82" s="309">
        <v>45.43</v>
      </c>
      <c r="H82" s="310">
        <v>10</v>
      </c>
      <c r="I82" s="311" t="s">
        <v>273</v>
      </c>
      <c r="J82" s="312"/>
      <c r="K82" s="308"/>
      <c r="L82" s="308" t="s">
        <v>265</v>
      </c>
      <c r="M82" s="313">
        <v>44637.909722222219</v>
      </c>
      <c r="N82" s="308" t="s">
        <v>265</v>
      </c>
      <c r="O82" s="313">
        <v>44638.725694444445</v>
      </c>
      <c r="P82" s="314" t="s">
        <v>266</v>
      </c>
      <c r="Q82" s="308" t="s">
        <v>267</v>
      </c>
      <c r="R82" s="308" t="s">
        <v>268</v>
      </c>
      <c r="S82" s="319">
        <v>13</v>
      </c>
      <c r="T82" s="316"/>
      <c r="U82" s="316"/>
      <c r="V82" s="316"/>
      <c r="W82" s="317" t="s">
        <v>269</v>
      </c>
      <c r="X82" s="317" t="s">
        <v>270</v>
      </c>
      <c r="Y82" s="320" t="s">
        <v>271</v>
      </c>
      <c r="Z82" s="321">
        <v>20.079999999999998</v>
      </c>
      <c r="AA82" s="321">
        <v>19.579999999999998</v>
      </c>
      <c r="AB82" s="321">
        <v>0.62</v>
      </c>
    </row>
    <row r="83" spans="1:28" x14ac:dyDescent="0.25">
      <c r="A83" s="307" t="s">
        <v>374</v>
      </c>
      <c r="B83" s="307" t="s">
        <v>275</v>
      </c>
      <c r="C83" s="308"/>
      <c r="D83" s="308" t="s">
        <v>262</v>
      </c>
      <c r="E83" s="308" t="s">
        <v>263</v>
      </c>
      <c r="F83" s="308">
        <v>3764</v>
      </c>
      <c r="G83" s="309">
        <v>89</v>
      </c>
      <c r="H83" s="310">
        <v>20</v>
      </c>
      <c r="I83" s="311" t="s">
        <v>276</v>
      </c>
      <c r="J83" s="312"/>
      <c r="K83" s="308"/>
      <c r="L83" s="308" t="s">
        <v>265</v>
      </c>
      <c r="M83" s="313">
        <v>44637.84375</v>
      </c>
      <c r="N83" s="308" t="s">
        <v>265</v>
      </c>
      <c r="O83" s="313">
        <v>44638.225694444445</v>
      </c>
      <c r="P83" s="314" t="s">
        <v>266</v>
      </c>
      <c r="Q83" s="308" t="s">
        <v>267</v>
      </c>
      <c r="R83" s="308" t="s">
        <v>268</v>
      </c>
      <c r="S83" s="319">
        <v>474</v>
      </c>
      <c r="T83" s="316"/>
      <c r="U83" s="316"/>
      <c r="V83" s="316"/>
      <c r="W83" s="317" t="s">
        <v>269</v>
      </c>
      <c r="X83" s="317" t="s">
        <v>270</v>
      </c>
      <c r="Y83" s="320" t="s">
        <v>274</v>
      </c>
      <c r="Z83" s="321">
        <v>9.67</v>
      </c>
      <c r="AA83" s="321">
        <v>9.17</v>
      </c>
      <c r="AB83" s="321">
        <v>8.08</v>
      </c>
    </row>
    <row r="84" spans="1:28" x14ac:dyDescent="0.25">
      <c r="A84" s="307" t="s">
        <v>375</v>
      </c>
      <c r="B84" s="307" t="s">
        <v>376</v>
      </c>
      <c r="C84" s="308"/>
      <c r="D84" s="308" t="s">
        <v>262</v>
      </c>
      <c r="E84" s="308" t="s">
        <v>263</v>
      </c>
      <c r="F84" s="308">
        <v>2392</v>
      </c>
      <c r="G84" s="309">
        <v>73.44</v>
      </c>
      <c r="H84" s="310">
        <v>24</v>
      </c>
      <c r="I84" s="311" t="s">
        <v>377</v>
      </c>
      <c r="J84" s="312"/>
      <c r="K84" s="308"/>
      <c r="L84" s="308" t="s">
        <v>378</v>
      </c>
      <c r="M84" s="313">
        <v>44637.6875</v>
      </c>
      <c r="N84" s="308" t="s">
        <v>378</v>
      </c>
      <c r="O84" s="313">
        <v>44639.541666666664</v>
      </c>
      <c r="P84" s="314" t="s">
        <v>266</v>
      </c>
      <c r="Q84" s="308" t="s">
        <v>267</v>
      </c>
      <c r="R84" s="308" t="s">
        <v>268</v>
      </c>
      <c r="S84" s="319">
        <v>480</v>
      </c>
      <c r="T84" s="316"/>
      <c r="U84" s="316"/>
      <c r="V84" s="316"/>
      <c r="W84" s="317" t="s">
        <v>269</v>
      </c>
      <c r="X84" s="317" t="s">
        <v>270</v>
      </c>
      <c r="Y84" s="320" t="s">
        <v>274</v>
      </c>
      <c r="Z84" s="321">
        <v>46.17</v>
      </c>
      <c r="AA84" s="321">
        <v>44.5</v>
      </c>
      <c r="AB84" s="321">
        <v>0.92</v>
      </c>
    </row>
    <row r="85" spans="1:28" x14ac:dyDescent="0.25">
      <c r="A85" s="307" t="s">
        <v>379</v>
      </c>
      <c r="B85" s="307" t="s">
        <v>284</v>
      </c>
      <c r="C85" s="308"/>
      <c r="D85" s="308" t="s">
        <v>262</v>
      </c>
      <c r="E85" s="308" t="s">
        <v>263</v>
      </c>
      <c r="F85" s="308">
        <v>443</v>
      </c>
      <c r="G85" s="309">
        <v>49.92</v>
      </c>
      <c r="H85" s="310">
        <v>9</v>
      </c>
      <c r="I85" s="311" t="s">
        <v>273</v>
      </c>
      <c r="J85" s="312"/>
      <c r="K85" s="308"/>
      <c r="L85" s="308" t="s">
        <v>265</v>
      </c>
      <c r="M85" s="313">
        <v>44638.5</v>
      </c>
      <c r="N85" s="308" t="s">
        <v>265</v>
      </c>
      <c r="O85" s="313">
        <v>44638.704861111109</v>
      </c>
      <c r="P85" s="314" t="s">
        <v>266</v>
      </c>
      <c r="Q85" s="308" t="s">
        <v>267</v>
      </c>
      <c r="R85" s="308" t="s">
        <v>268</v>
      </c>
      <c r="S85" s="319">
        <v>57</v>
      </c>
      <c r="T85" s="316"/>
      <c r="U85" s="316"/>
      <c r="V85" s="316"/>
      <c r="W85" s="317" t="s">
        <v>269</v>
      </c>
      <c r="X85" s="317" t="s">
        <v>270</v>
      </c>
      <c r="Y85" s="320" t="s">
        <v>271</v>
      </c>
      <c r="Z85" s="321">
        <v>5.42</v>
      </c>
      <c r="AA85" s="321">
        <v>4.92</v>
      </c>
      <c r="AB85" s="321">
        <v>1.17</v>
      </c>
    </row>
    <row r="86" spans="1:28" x14ac:dyDescent="0.25">
      <c r="A86" s="307" t="s">
        <v>380</v>
      </c>
      <c r="B86" s="307" t="s">
        <v>272</v>
      </c>
      <c r="C86" s="308"/>
      <c r="D86" s="308" t="s">
        <v>262</v>
      </c>
      <c r="E86" s="308" t="s">
        <v>263</v>
      </c>
      <c r="F86" s="308">
        <v>409</v>
      </c>
      <c r="G86" s="309">
        <v>47.67</v>
      </c>
      <c r="H86" s="310">
        <v>9</v>
      </c>
      <c r="I86" s="311" t="s">
        <v>273</v>
      </c>
      <c r="J86" s="312"/>
      <c r="K86" s="308"/>
      <c r="L86" s="308" t="s">
        <v>265</v>
      </c>
      <c r="M86" s="313">
        <v>44638.652777777781</v>
      </c>
      <c r="N86" s="308" t="s">
        <v>265</v>
      </c>
      <c r="O86" s="313">
        <v>44638.743055555555</v>
      </c>
      <c r="P86" s="314" t="s">
        <v>266</v>
      </c>
      <c r="Q86" s="308" t="s">
        <v>267</v>
      </c>
      <c r="R86" s="308" t="s">
        <v>268</v>
      </c>
      <c r="S86" s="319">
        <v>29</v>
      </c>
      <c r="T86" s="316"/>
      <c r="U86" s="316"/>
      <c r="V86" s="316"/>
      <c r="W86" s="317" t="s">
        <v>269</v>
      </c>
      <c r="X86" s="317" t="s">
        <v>270</v>
      </c>
      <c r="Y86" s="320" t="s">
        <v>274</v>
      </c>
      <c r="Z86" s="321">
        <v>2.67</v>
      </c>
      <c r="AA86" s="321">
        <v>2.17</v>
      </c>
      <c r="AB86" s="321">
        <v>0.88</v>
      </c>
    </row>
    <row r="87" spans="1:28" x14ac:dyDescent="0.25">
      <c r="A87" s="307" t="s">
        <v>381</v>
      </c>
      <c r="B87" s="307" t="s">
        <v>382</v>
      </c>
      <c r="C87" s="308"/>
      <c r="D87" s="308" t="s">
        <v>262</v>
      </c>
      <c r="E87" s="308" t="s">
        <v>263</v>
      </c>
      <c r="F87" s="308">
        <v>2795</v>
      </c>
      <c r="G87" s="309">
        <v>81.290000000000006</v>
      </c>
      <c r="H87" s="310">
        <v>16</v>
      </c>
      <c r="I87" s="311" t="s">
        <v>276</v>
      </c>
      <c r="J87" s="312"/>
      <c r="K87" s="308"/>
      <c r="L87" s="308" t="s">
        <v>265</v>
      </c>
      <c r="M87" s="313">
        <v>44638.295138888891</v>
      </c>
      <c r="N87" s="308" t="s">
        <v>265</v>
      </c>
      <c r="O87" s="313">
        <v>44639.145833333336</v>
      </c>
      <c r="P87" s="314" t="s">
        <v>266</v>
      </c>
      <c r="Q87" s="308" t="s">
        <v>267</v>
      </c>
      <c r="R87" s="308" t="s">
        <v>268</v>
      </c>
      <c r="S87" s="319">
        <v>112</v>
      </c>
      <c r="T87" s="316"/>
      <c r="U87" s="316"/>
      <c r="V87" s="316"/>
      <c r="W87" s="317" t="s">
        <v>269</v>
      </c>
      <c r="X87" s="317" t="s">
        <v>270</v>
      </c>
      <c r="Y87" s="320" t="s">
        <v>274</v>
      </c>
      <c r="Z87" s="321">
        <v>20.92</v>
      </c>
      <c r="AA87" s="321">
        <v>20.420000000000002</v>
      </c>
      <c r="AB87" s="321">
        <v>1.98</v>
      </c>
    </row>
    <row r="88" spans="1:28" x14ac:dyDescent="0.25">
      <c r="A88" s="307" t="s">
        <v>383</v>
      </c>
      <c r="B88" s="307" t="s">
        <v>288</v>
      </c>
      <c r="C88" s="308"/>
      <c r="D88" s="308" t="s">
        <v>262</v>
      </c>
      <c r="E88" s="308" t="s">
        <v>263</v>
      </c>
      <c r="F88" s="308">
        <v>2537</v>
      </c>
      <c r="G88" s="309">
        <v>73.2</v>
      </c>
      <c r="H88" s="310">
        <v>17</v>
      </c>
      <c r="I88" s="311" t="s">
        <v>276</v>
      </c>
      <c r="J88" s="312"/>
      <c r="K88" s="308"/>
      <c r="L88" s="308" t="s">
        <v>265</v>
      </c>
      <c r="M88" s="313">
        <v>44639.262499999997</v>
      </c>
      <c r="N88" s="308" t="s">
        <v>265</v>
      </c>
      <c r="O88" s="313">
        <v>44639.820833333331</v>
      </c>
      <c r="P88" s="314" t="s">
        <v>266</v>
      </c>
      <c r="Q88" s="308" t="s">
        <v>158</v>
      </c>
      <c r="R88" s="308" t="s">
        <v>281</v>
      </c>
      <c r="S88" s="319">
        <v>226</v>
      </c>
      <c r="T88" s="316"/>
      <c r="U88" s="316"/>
      <c r="V88" s="316"/>
      <c r="W88" s="317" t="s">
        <v>269</v>
      </c>
      <c r="X88" s="317" t="s">
        <v>270</v>
      </c>
      <c r="Y88" s="320" t="s">
        <v>274</v>
      </c>
      <c r="Z88" s="321">
        <v>13.9</v>
      </c>
      <c r="AA88" s="321">
        <v>13.4</v>
      </c>
      <c r="AB88" s="321">
        <v>3.93</v>
      </c>
    </row>
    <row r="89" spans="1:28" x14ac:dyDescent="0.25">
      <c r="A89" s="307" t="s">
        <v>384</v>
      </c>
      <c r="B89" s="307" t="s">
        <v>272</v>
      </c>
      <c r="C89" s="308"/>
      <c r="D89" s="308" t="s">
        <v>262</v>
      </c>
      <c r="E89" s="308" t="s">
        <v>263</v>
      </c>
      <c r="F89" s="308">
        <v>409</v>
      </c>
      <c r="G89" s="309">
        <v>47.67</v>
      </c>
      <c r="H89" s="310">
        <v>9</v>
      </c>
      <c r="I89" s="311" t="s">
        <v>273</v>
      </c>
      <c r="J89" s="312"/>
      <c r="K89" s="308"/>
      <c r="L89" s="308" t="s">
        <v>265</v>
      </c>
      <c r="M89" s="313">
        <v>44639.666666666664</v>
      </c>
      <c r="N89" s="308" t="s">
        <v>265</v>
      </c>
      <c r="O89" s="313">
        <v>44639.784722222219</v>
      </c>
      <c r="P89" s="314" t="s">
        <v>266</v>
      </c>
      <c r="Q89" s="308" t="s">
        <v>267</v>
      </c>
      <c r="R89" s="308" t="s">
        <v>268</v>
      </c>
      <c r="S89" s="319">
        <v>10</v>
      </c>
      <c r="T89" s="316"/>
      <c r="U89" s="316"/>
      <c r="V89" s="316"/>
      <c r="W89" s="317" t="s">
        <v>269</v>
      </c>
      <c r="X89" s="317" t="s">
        <v>270</v>
      </c>
      <c r="Y89" s="320" t="s">
        <v>274</v>
      </c>
      <c r="Z89" s="321">
        <v>3.33</v>
      </c>
      <c r="AA89" s="321">
        <v>2.83</v>
      </c>
      <c r="AB89" s="321">
        <v>1.92</v>
      </c>
    </row>
    <row r="90" spans="1:28" x14ac:dyDescent="0.25">
      <c r="A90" s="307" t="s">
        <v>385</v>
      </c>
      <c r="B90" s="307" t="s">
        <v>284</v>
      </c>
      <c r="C90" s="308"/>
      <c r="D90" s="308" t="s">
        <v>262</v>
      </c>
      <c r="E90" s="308" t="s">
        <v>263</v>
      </c>
      <c r="F90" s="308">
        <v>443</v>
      </c>
      <c r="G90" s="309">
        <v>49.92</v>
      </c>
      <c r="H90" s="310">
        <v>9</v>
      </c>
      <c r="I90" s="311" t="s">
        <v>273</v>
      </c>
      <c r="J90" s="312"/>
      <c r="K90" s="308"/>
      <c r="L90" s="308" t="s">
        <v>265</v>
      </c>
      <c r="M90" s="313">
        <v>44640.392361111109</v>
      </c>
      <c r="N90" s="308" t="s">
        <v>265</v>
      </c>
      <c r="O90" s="313">
        <v>44640.777777777781</v>
      </c>
      <c r="P90" s="314" t="s">
        <v>266</v>
      </c>
      <c r="Q90" s="308" t="s">
        <v>267</v>
      </c>
      <c r="R90" s="308" t="s">
        <v>268</v>
      </c>
      <c r="S90" s="319">
        <v>39</v>
      </c>
      <c r="T90" s="316"/>
      <c r="U90" s="316"/>
      <c r="V90" s="316"/>
      <c r="W90" s="317" t="s">
        <v>269</v>
      </c>
      <c r="X90" s="317" t="s">
        <v>270</v>
      </c>
      <c r="Y90" s="320" t="s">
        <v>271</v>
      </c>
      <c r="Z90" s="321">
        <v>9.75</v>
      </c>
      <c r="AA90" s="321">
        <v>9.25</v>
      </c>
      <c r="AB90" s="321">
        <v>0.92</v>
      </c>
    </row>
    <row r="91" spans="1:28" x14ac:dyDescent="0.25">
      <c r="A91" s="307" t="s">
        <v>386</v>
      </c>
      <c r="B91" s="307" t="s">
        <v>272</v>
      </c>
      <c r="C91" s="308"/>
      <c r="D91" s="308" t="s">
        <v>262</v>
      </c>
      <c r="E91" s="308" t="s">
        <v>263</v>
      </c>
      <c r="F91" s="308">
        <v>409</v>
      </c>
      <c r="G91" s="309">
        <v>47.67</v>
      </c>
      <c r="H91" s="310">
        <v>9</v>
      </c>
      <c r="I91" s="311" t="s">
        <v>273</v>
      </c>
      <c r="J91" s="312"/>
      <c r="K91" s="308"/>
      <c r="L91" s="308" t="s">
        <v>265</v>
      </c>
      <c r="M91" s="313">
        <v>44640.607638888891</v>
      </c>
      <c r="N91" s="308" t="s">
        <v>265</v>
      </c>
      <c r="O91" s="313">
        <v>44640.625</v>
      </c>
      <c r="P91" s="314" t="s">
        <v>266</v>
      </c>
      <c r="Q91" s="308" t="s">
        <v>267</v>
      </c>
      <c r="R91" s="308" t="s">
        <v>268</v>
      </c>
      <c r="S91" s="319">
        <v>11</v>
      </c>
      <c r="T91" s="316"/>
      <c r="U91" s="316"/>
      <c r="V91" s="316"/>
      <c r="W91" s="317" t="s">
        <v>269</v>
      </c>
      <c r="X91" s="317" t="s">
        <v>270</v>
      </c>
      <c r="Y91" s="320" t="s">
        <v>274</v>
      </c>
      <c r="Z91" s="321">
        <v>0.92</v>
      </c>
      <c r="AA91" s="321">
        <v>0.42</v>
      </c>
      <c r="AB91" s="321">
        <v>0.25</v>
      </c>
    </row>
    <row r="92" spans="1:28" x14ac:dyDescent="0.25">
      <c r="A92" s="307" t="s">
        <v>387</v>
      </c>
      <c r="B92" s="307" t="s">
        <v>284</v>
      </c>
      <c r="C92" s="308"/>
      <c r="D92" s="308" t="s">
        <v>262</v>
      </c>
      <c r="E92" s="308" t="s">
        <v>263</v>
      </c>
      <c r="F92" s="308">
        <v>443</v>
      </c>
      <c r="G92" s="309">
        <v>49.92</v>
      </c>
      <c r="H92" s="310">
        <v>9</v>
      </c>
      <c r="I92" s="311" t="s">
        <v>273</v>
      </c>
      <c r="J92" s="312"/>
      <c r="K92" s="308"/>
      <c r="L92" s="308" t="s">
        <v>265</v>
      </c>
      <c r="M92" s="313">
        <v>44641.861111111109</v>
      </c>
      <c r="N92" s="308" t="s">
        <v>265</v>
      </c>
      <c r="O92" s="313">
        <v>44642.569444444445</v>
      </c>
      <c r="P92" s="314" t="s">
        <v>266</v>
      </c>
      <c r="Q92" s="308" t="s">
        <v>267</v>
      </c>
      <c r="R92" s="308" t="s">
        <v>268</v>
      </c>
      <c r="S92" s="319">
        <v>45</v>
      </c>
      <c r="T92" s="316"/>
      <c r="U92" s="316"/>
      <c r="V92" s="316"/>
      <c r="W92" s="317" t="s">
        <v>269</v>
      </c>
      <c r="X92" s="317" t="s">
        <v>270</v>
      </c>
      <c r="Y92" s="320" t="s">
        <v>271</v>
      </c>
      <c r="Z92" s="321">
        <v>17.5</v>
      </c>
      <c r="AA92" s="321">
        <v>17</v>
      </c>
      <c r="AB92" s="321">
        <v>0.5</v>
      </c>
    </row>
    <row r="93" spans="1:28" x14ac:dyDescent="0.25">
      <c r="A93" s="307" t="s">
        <v>388</v>
      </c>
      <c r="B93" s="307" t="s">
        <v>275</v>
      </c>
      <c r="C93" s="308"/>
      <c r="D93" s="308" t="s">
        <v>262</v>
      </c>
      <c r="E93" s="308" t="s">
        <v>263</v>
      </c>
      <c r="F93" s="308">
        <v>3764</v>
      </c>
      <c r="G93" s="309">
        <v>89</v>
      </c>
      <c r="H93" s="310">
        <v>20</v>
      </c>
      <c r="I93" s="311" t="s">
        <v>276</v>
      </c>
      <c r="J93" s="312"/>
      <c r="K93" s="308"/>
      <c r="L93" s="308" t="s">
        <v>265</v>
      </c>
      <c r="M93" s="313">
        <v>44641.576388888891</v>
      </c>
      <c r="N93" s="308" t="s">
        <v>265</v>
      </c>
      <c r="O93" s="313">
        <v>44642.223611111112</v>
      </c>
      <c r="P93" s="314" t="s">
        <v>266</v>
      </c>
      <c r="Q93" s="308" t="s">
        <v>267</v>
      </c>
      <c r="R93" s="308" t="s">
        <v>268</v>
      </c>
      <c r="S93" s="319">
        <v>285</v>
      </c>
      <c r="T93" s="316"/>
      <c r="U93" s="316"/>
      <c r="V93" s="316"/>
      <c r="W93" s="317" t="s">
        <v>269</v>
      </c>
      <c r="X93" s="317" t="s">
        <v>270</v>
      </c>
      <c r="Y93" s="320" t="s">
        <v>274</v>
      </c>
      <c r="Z93" s="321">
        <v>16.03</v>
      </c>
      <c r="AA93" s="321">
        <v>15.53</v>
      </c>
      <c r="AB93" s="321">
        <v>4.93</v>
      </c>
    </row>
    <row r="94" spans="1:28" x14ac:dyDescent="0.25">
      <c r="A94" s="307" t="s">
        <v>389</v>
      </c>
      <c r="B94" s="307" t="s">
        <v>277</v>
      </c>
      <c r="C94" s="308"/>
      <c r="D94" s="308" t="s">
        <v>262</v>
      </c>
      <c r="E94" s="308" t="s">
        <v>263</v>
      </c>
      <c r="F94" s="308">
        <v>2377</v>
      </c>
      <c r="G94" s="309">
        <v>67.930000000000007</v>
      </c>
      <c r="H94" s="310">
        <v>17</v>
      </c>
      <c r="I94" s="311" t="s">
        <v>276</v>
      </c>
      <c r="J94" s="312"/>
      <c r="K94" s="308"/>
      <c r="L94" s="308" t="s">
        <v>265</v>
      </c>
      <c r="M94" s="313">
        <v>44642.96875</v>
      </c>
      <c r="N94" s="308" t="s">
        <v>265</v>
      </c>
      <c r="O94" s="313">
        <v>44643.493055555555</v>
      </c>
      <c r="P94" s="314" t="s">
        <v>266</v>
      </c>
      <c r="Q94" s="308" t="s">
        <v>158</v>
      </c>
      <c r="R94" s="308" t="s">
        <v>281</v>
      </c>
      <c r="S94" s="319">
        <v>773</v>
      </c>
      <c r="T94" s="316"/>
      <c r="U94" s="316"/>
      <c r="V94" s="316"/>
      <c r="W94" s="317" t="s">
        <v>269</v>
      </c>
      <c r="X94" s="317" t="s">
        <v>270</v>
      </c>
      <c r="Y94" s="320" t="s">
        <v>274</v>
      </c>
      <c r="Z94" s="321">
        <v>13.08</v>
      </c>
      <c r="AA94" s="321">
        <v>12.58</v>
      </c>
      <c r="AB94" s="321">
        <v>11.5</v>
      </c>
    </row>
    <row r="95" spans="1:28" x14ac:dyDescent="0.25">
      <c r="A95" s="307" t="s">
        <v>390</v>
      </c>
      <c r="B95" s="307" t="s">
        <v>391</v>
      </c>
      <c r="C95" s="308"/>
      <c r="D95" s="308" t="s">
        <v>296</v>
      </c>
      <c r="E95" s="308" t="s">
        <v>392</v>
      </c>
      <c r="F95" s="308">
        <v>8255</v>
      </c>
      <c r="G95" s="309">
        <v>125.8</v>
      </c>
      <c r="H95" s="310">
        <v>22.3</v>
      </c>
      <c r="I95" s="311" t="s">
        <v>268</v>
      </c>
      <c r="J95" s="312"/>
      <c r="K95" s="308"/>
      <c r="L95" s="308" t="s">
        <v>393</v>
      </c>
      <c r="M95" s="313">
        <v>44642.919444444444</v>
      </c>
      <c r="N95" s="308" t="s">
        <v>394</v>
      </c>
      <c r="O95" s="313">
        <v>44649.315972222219</v>
      </c>
      <c r="P95" s="314" t="s">
        <v>300</v>
      </c>
      <c r="Q95" s="308" t="s">
        <v>267</v>
      </c>
      <c r="R95" s="308" t="s">
        <v>301</v>
      </c>
      <c r="S95" s="319">
        <v>1812</v>
      </c>
      <c r="T95" s="316"/>
      <c r="U95" s="316"/>
      <c r="V95" s="316"/>
      <c r="W95" s="317" t="s">
        <v>269</v>
      </c>
      <c r="X95" s="317" t="s">
        <v>270</v>
      </c>
      <c r="Y95" s="320" t="s">
        <v>359</v>
      </c>
      <c r="Z95" s="321">
        <v>154.43</v>
      </c>
      <c r="AA95" s="321">
        <v>153.52000000000001</v>
      </c>
      <c r="AB95" s="321">
        <v>64</v>
      </c>
    </row>
    <row r="96" spans="1:28" x14ac:dyDescent="0.25">
      <c r="A96" s="307" t="s">
        <v>395</v>
      </c>
      <c r="B96" s="307" t="s">
        <v>279</v>
      </c>
      <c r="C96" s="308"/>
      <c r="D96" s="308" t="s">
        <v>262</v>
      </c>
      <c r="E96" s="308" t="s">
        <v>263</v>
      </c>
      <c r="F96" s="308">
        <v>338</v>
      </c>
      <c r="G96" s="309">
        <v>45.43</v>
      </c>
      <c r="H96" s="310">
        <v>10</v>
      </c>
      <c r="I96" s="311" t="s">
        <v>273</v>
      </c>
      <c r="J96" s="312"/>
      <c r="K96" s="308"/>
      <c r="L96" s="308" t="s">
        <v>265</v>
      </c>
      <c r="M96" s="313">
        <v>44630.420138888891</v>
      </c>
      <c r="N96" s="308" t="s">
        <v>265</v>
      </c>
      <c r="O96" s="313">
        <v>44630.819444444445</v>
      </c>
      <c r="P96" s="314" t="s">
        <v>266</v>
      </c>
      <c r="Q96" s="308" t="s">
        <v>267</v>
      </c>
      <c r="R96" s="308" t="s">
        <v>268</v>
      </c>
      <c r="S96" s="319">
        <v>19</v>
      </c>
      <c r="T96" s="316"/>
      <c r="U96" s="316"/>
      <c r="V96" s="316"/>
      <c r="W96" s="317" t="s">
        <v>269</v>
      </c>
      <c r="X96" s="317" t="s">
        <v>270</v>
      </c>
      <c r="Y96" s="320" t="s">
        <v>271</v>
      </c>
      <c r="Z96" s="321">
        <v>10.08</v>
      </c>
      <c r="AA96" s="321">
        <v>9.58</v>
      </c>
      <c r="AB96" s="321">
        <v>0.87</v>
      </c>
    </row>
    <row r="97" spans="1:28" x14ac:dyDescent="0.25">
      <c r="A97" s="307" t="s">
        <v>396</v>
      </c>
      <c r="B97" s="307" t="s">
        <v>284</v>
      </c>
      <c r="C97" s="308"/>
      <c r="D97" s="308" t="s">
        <v>262</v>
      </c>
      <c r="E97" s="308" t="s">
        <v>263</v>
      </c>
      <c r="F97" s="308">
        <v>443</v>
      </c>
      <c r="G97" s="309">
        <v>49.92</v>
      </c>
      <c r="H97" s="310">
        <v>9</v>
      </c>
      <c r="I97" s="311" t="s">
        <v>273</v>
      </c>
      <c r="J97" s="312"/>
      <c r="K97" s="308"/>
      <c r="L97" s="308" t="s">
        <v>265</v>
      </c>
      <c r="M97" s="313">
        <v>44631.260416666664</v>
      </c>
      <c r="N97" s="308" t="s">
        <v>265</v>
      </c>
      <c r="O97" s="313">
        <v>44631.59375</v>
      </c>
      <c r="P97" s="314" t="s">
        <v>266</v>
      </c>
      <c r="Q97" s="308" t="s">
        <v>267</v>
      </c>
      <c r="R97" s="308" t="s">
        <v>268</v>
      </c>
      <c r="S97" s="319">
        <v>2</v>
      </c>
      <c r="T97" s="316"/>
      <c r="U97" s="316"/>
      <c r="V97" s="316"/>
      <c r="W97" s="317" t="s">
        <v>269</v>
      </c>
      <c r="X97" s="317" t="s">
        <v>270</v>
      </c>
      <c r="Y97" s="320" t="s">
        <v>271</v>
      </c>
      <c r="Z97" s="321">
        <v>8.5</v>
      </c>
      <c r="AA97" s="321">
        <v>8</v>
      </c>
      <c r="AB97" s="321">
        <v>0.17</v>
      </c>
    </row>
    <row r="98" spans="1:28" x14ac:dyDescent="0.25">
      <c r="A98" s="307" t="s">
        <v>397</v>
      </c>
      <c r="B98" s="307" t="s">
        <v>279</v>
      </c>
      <c r="C98" s="308"/>
      <c r="D98" s="308" t="s">
        <v>262</v>
      </c>
      <c r="E98" s="308" t="s">
        <v>263</v>
      </c>
      <c r="F98" s="308">
        <v>338</v>
      </c>
      <c r="G98" s="309">
        <v>45.43</v>
      </c>
      <c r="H98" s="310">
        <v>10</v>
      </c>
      <c r="I98" s="311" t="s">
        <v>273</v>
      </c>
      <c r="J98" s="312"/>
      <c r="K98" s="308"/>
      <c r="L98" s="308" t="s">
        <v>265</v>
      </c>
      <c r="M98" s="313">
        <v>44631.388888888891</v>
      </c>
      <c r="N98" s="308" t="s">
        <v>265</v>
      </c>
      <c r="O98" s="313">
        <v>44631.743055555555</v>
      </c>
      <c r="P98" s="314" t="s">
        <v>266</v>
      </c>
      <c r="Q98" s="308" t="s">
        <v>267</v>
      </c>
      <c r="R98" s="308" t="s">
        <v>268</v>
      </c>
      <c r="S98" s="319">
        <v>44</v>
      </c>
      <c r="T98" s="316"/>
      <c r="U98" s="316"/>
      <c r="V98" s="316"/>
      <c r="W98" s="317" t="s">
        <v>269</v>
      </c>
      <c r="X98" s="317" t="s">
        <v>270</v>
      </c>
      <c r="Y98" s="320" t="s">
        <v>271</v>
      </c>
      <c r="Z98" s="321">
        <v>9</v>
      </c>
      <c r="AA98" s="321">
        <v>8.5</v>
      </c>
      <c r="AB98" s="321">
        <v>0.17</v>
      </c>
    </row>
    <row r="99" spans="1:28" x14ac:dyDescent="0.25">
      <c r="A99" s="307" t="s">
        <v>398</v>
      </c>
      <c r="B99" s="307" t="s">
        <v>284</v>
      </c>
      <c r="C99" s="308"/>
      <c r="D99" s="308" t="s">
        <v>262</v>
      </c>
      <c r="E99" s="308" t="s">
        <v>263</v>
      </c>
      <c r="F99" s="308">
        <v>443</v>
      </c>
      <c r="G99" s="309">
        <v>49.92</v>
      </c>
      <c r="H99" s="310">
        <v>9</v>
      </c>
      <c r="I99" s="311" t="s">
        <v>273</v>
      </c>
      <c r="J99" s="312"/>
      <c r="K99" s="308"/>
      <c r="L99" s="308" t="s">
        <v>265</v>
      </c>
      <c r="M99" s="313">
        <v>44638.934027777781</v>
      </c>
      <c r="N99" s="308" t="s">
        <v>265</v>
      </c>
      <c r="O99" s="313">
        <v>44639.479166666664</v>
      </c>
      <c r="P99" s="314" t="s">
        <v>266</v>
      </c>
      <c r="Q99" s="308" t="s">
        <v>267</v>
      </c>
      <c r="R99" s="308" t="s">
        <v>268</v>
      </c>
      <c r="S99" s="319">
        <v>31</v>
      </c>
      <c r="T99" s="316"/>
      <c r="U99" s="316"/>
      <c r="V99" s="316"/>
      <c r="W99" s="317" t="s">
        <v>269</v>
      </c>
      <c r="X99" s="317" t="s">
        <v>270</v>
      </c>
      <c r="Y99" s="320" t="s">
        <v>271</v>
      </c>
      <c r="Z99" s="321">
        <v>13.58</v>
      </c>
      <c r="AA99" s="321">
        <v>13.08</v>
      </c>
      <c r="AB99" s="321">
        <v>1.62</v>
      </c>
    </row>
    <row r="100" spans="1:28" x14ac:dyDescent="0.25">
      <c r="A100" s="307" t="s">
        <v>399</v>
      </c>
      <c r="B100" s="307" t="s">
        <v>288</v>
      </c>
      <c r="C100" s="308"/>
      <c r="D100" s="308" t="s">
        <v>262</v>
      </c>
      <c r="E100" s="308" t="s">
        <v>263</v>
      </c>
      <c r="F100" s="308">
        <v>2537</v>
      </c>
      <c r="G100" s="309">
        <v>73.2</v>
      </c>
      <c r="H100" s="310">
        <v>17</v>
      </c>
      <c r="I100" s="311" t="s">
        <v>276</v>
      </c>
      <c r="J100" s="312"/>
      <c r="K100" s="308"/>
      <c r="L100" s="308" t="s">
        <v>265</v>
      </c>
      <c r="M100" s="313">
        <v>44643.479166666664</v>
      </c>
      <c r="N100" s="308" t="s">
        <v>265</v>
      </c>
      <c r="O100" s="313">
        <v>44646.195833333331</v>
      </c>
      <c r="P100" s="314" t="s">
        <v>266</v>
      </c>
      <c r="Q100" s="308" t="s">
        <v>267</v>
      </c>
      <c r="R100" s="308" t="s">
        <v>268</v>
      </c>
      <c r="S100" s="319">
        <v>171</v>
      </c>
      <c r="T100" s="316"/>
      <c r="U100" s="316"/>
      <c r="V100" s="316"/>
      <c r="W100" s="317" t="s">
        <v>269</v>
      </c>
      <c r="X100" s="317" t="s">
        <v>270</v>
      </c>
      <c r="Y100" s="320" t="s">
        <v>274</v>
      </c>
      <c r="Z100" s="321">
        <v>65.7</v>
      </c>
      <c r="AA100" s="321">
        <v>65.2</v>
      </c>
      <c r="AB100" s="321">
        <v>5.98</v>
      </c>
    </row>
    <row r="101" spans="1:28" x14ac:dyDescent="0.25">
      <c r="A101" s="307" t="s">
        <v>400</v>
      </c>
      <c r="B101" s="307" t="s">
        <v>328</v>
      </c>
      <c r="C101" s="308"/>
      <c r="D101" s="308" t="s">
        <v>262</v>
      </c>
      <c r="E101" s="308" t="s">
        <v>263</v>
      </c>
      <c r="F101" s="308">
        <v>482</v>
      </c>
      <c r="G101" s="309">
        <v>50.38</v>
      </c>
      <c r="H101" s="310">
        <v>10</v>
      </c>
      <c r="I101" s="311" t="s">
        <v>273</v>
      </c>
      <c r="J101" s="312"/>
      <c r="K101" s="308"/>
      <c r="L101" s="308" t="s">
        <v>265</v>
      </c>
      <c r="M101" s="313">
        <v>44646.925000000003</v>
      </c>
      <c r="N101" s="308" t="s">
        <v>265</v>
      </c>
      <c r="O101" s="313">
        <v>44646.979166666664</v>
      </c>
      <c r="P101" s="314" t="s">
        <v>266</v>
      </c>
      <c r="Q101" s="308" t="s">
        <v>267</v>
      </c>
      <c r="R101" s="308" t="s">
        <v>268</v>
      </c>
      <c r="S101" s="319">
        <v>48</v>
      </c>
      <c r="T101" s="316"/>
      <c r="U101" s="316"/>
      <c r="V101" s="316"/>
      <c r="W101" s="317" t="s">
        <v>269</v>
      </c>
      <c r="X101" s="317" t="s">
        <v>270</v>
      </c>
      <c r="Y101" s="320" t="s">
        <v>271</v>
      </c>
      <c r="Z101" s="321">
        <v>1.8</v>
      </c>
      <c r="AA101" s="321">
        <v>1.3</v>
      </c>
      <c r="AB101" s="321">
        <v>0.45</v>
      </c>
    </row>
    <row r="102" spans="1:28" x14ac:dyDescent="0.25">
      <c r="A102" s="307" t="s">
        <v>401</v>
      </c>
      <c r="B102" s="307" t="s">
        <v>382</v>
      </c>
      <c r="C102" s="308"/>
      <c r="D102" s="308" t="s">
        <v>262</v>
      </c>
      <c r="E102" s="308" t="s">
        <v>263</v>
      </c>
      <c r="F102" s="308">
        <v>2795</v>
      </c>
      <c r="G102" s="309">
        <v>81.290000000000006</v>
      </c>
      <c r="H102" s="310">
        <v>16</v>
      </c>
      <c r="I102" s="311" t="s">
        <v>276</v>
      </c>
      <c r="J102" s="312"/>
      <c r="K102" s="308"/>
      <c r="L102" s="308" t="s">
        <v>265</v>
      </c>
      <c r="M102" s="313">
        <v>44646.28125</v>
      </c>
      <c r="N102" s="308" t="s">
        <v>265</v>
      </c>
      <c r="O102" s="313">
        <v>44647.201388888891</v>
      </c>
      <c r="P102" s="314" t="s">
        <v>266</v>
      </c>
      <c r="Q102" s="308" t="s">
        <v>158</v>
      </c>
      <c r="R102" s="308" t="s">
        <v>281</v>
      </c>
      <c r="S102" s="319">
        <v>634</v>
      </c>
      <c r="T102" s="316"/>
      <c r="U102" s="316"/>
      <c r="V102" s="316"/>
      <c r="W102" s="317" t="s">
        <v>269</v>
      </c>
      <c r="X102" s="317" t="s">
        <v>270</v>
      </c>
      <c r="Y102" s="320" t="s">
        <v>274</v>
      </c>
      <c r="Z102" s="321">
        <v>22.58</v>
      </c>
      <c r="AA102" s="321">
        <v>22.08</v>
      </c>
      <c r="AB102" s="321">
        <v>10.75</v>
      </c>
    </row>
    <row r="103" spans="1:28" x14ac:dyDescent="0.25">
      <c r="A103" s="307" t="s">
        <v>402</v>
      </c>
      <c r="B103" s="307" t="s">
        <v>275</v>
      </c>
      <c r="C103" s="308"/>
      <c r="D103" s="308" t="s">
        <v>262</v>
      </c>
      <c r="E103" s="308" t="s">
        <v>263</v>
      </c>
      <c r="F103" s="308">
        <v>3764</v>
      </c>
      <c r="G103" s="309">
        <v>89</v>
      </c>
      <c r="H103" s="310">
        <v>20</v>
      </c>
      <c r="I103" s="311" t="s">
        <v>276</v>
      </c>
      <c r="J103" s="312"/>
      <c r="K103" s="308"/>
      <c r="L103" s="308" t="s">
        <v>265</v>
      </c>
      <c r="M103" s="313">
        <v>44647.569444444445</v>
      </c>
      <c r="N103" s="308" t="s">
        <v>265</v>
      </c>
      <c r="O103" s="313">
        <v>44648.21875</v>
      </c>
      <c r="P103" s="314" t="s">
        <v>266</v>
      </c>
      <c r="Q103" s="308" t="s">
        <v>158</v>
      </c>
      <c r="R103" s="308" t="s">
        <v>281</v>
      </c>
      <c r="S103" s="319">
        <v>1270</v>
      </c>
      <c r="T103" s="316"/>
      <c r="U103" s="316"/>
      <c r="V103" s="316"/>
      <c r="W103" s="317" t="s">
        <v>269</v>
      </c>
      <c r="X103" s="317" t="s">
        <v>270</v>
      </c>
      <c r="Y103" s="320" t="s">
        <v>274</v>
      </c>
      <c r="Z103" s="321">
        <v>16.079999999999998</v>
      </c>
      <c r="AA103" s="321">
        <v>15.58</v>
      </c>
      <c r="AB103" s="321">
        <v>14.18</v>
      </c>
    </row>
    <row r="104" spans="1:28" x14ac:dyDescent="0.25">
      <c r="A104" s="307" t="s">
        <v>403</v>
      </c>
      <c r="B104" s="307" t="s">
        <v>328</v>
      </c>
      <c r="C104" s="308"/>
      <c r="D104" s="308" t="s">
        <v>262</v>
      </c>
      <c r="E104" s="308" t="s">
        <v>263</v>
      </c>
      <c r="F104" s="308">
        <v>482</v>
      </c>
      <c r="G104" s="309">
        <v>50.38</v>
      </c>
      <c r="H104" s="310">
        <v>10</v>
      </c>
      <c r="I104" s="311" t="s">
        <v>273</v>
      </c>
      <c r="J104" s="312"/>
      <c r="K104" s="308"/>
      <c r="L104" s="308" t="s">
        <v>265</v>
      </c>
      <c r="M104" s="313">
        <v>44647.916666666664</v>
      </c>
      <c r="N104" s="308" t="s">
        <v>265</v>
      </c>
      <c r="O104" s="313">
        <v>44648.013888888891</v>
      </c>
      <c r="P104" s="314" t="s">
        <v>266</v>
      </c>
      <c r="Q104" s="308" t="s">
        <v>267</v>
      </c>
      <c r="R104" s="308" t="s">
        <v>268</v>
      </c>
      <c r="S104" s="319">
        <v>43</v>
      </c>
      <c r="T104" s="316"/>
      <c r="U104" s="316"/>
      <c r="V104" s="316"/>
      <c r="W104" s="317" t="s">
        <v>269</v>
      </c>
      <c r="X104" s="317" t="s">
        <v>270</v>
      </c>
      <c r="Y104" s="320" t="s">
        <v>271</v>
      </c>
      <c r="Z104" s="321">
        <v>2.83</v>
      </c>
      <c r="AA104" s="321">
        <v>2.33</v>
      </c>
      <c r="AB104" s="321">
        <v>0.87</v>
      </c>
    </row>
    <row r="105" spans="1:28" x14ac:dyDescent="0.25">
      <c r="A105" s="307" t="s">
        <v>404</v>
      </c>
      <c r="B105" s="307" t="s">
        <v>405</v>
      </c>
      <c r="C105" s="308"/>
      <c r="D105" s="308" t="s">
        <v>296</v>
      </c>
      <c r="E105" s="308" t="s">
        <v>297</v>
      </c>
      <c r="F105" s="308">
        <v>12138</v>
      </c>
      <c r="G105" s="309">
        <v>152.57</v>
      </c>
      <c r="H105" s="310">
        <v>38</v>
      </c>
      <c r="I105" s="311" t="s">
        <v>268</v>
      </c>
      <c r="J105" s="312"/>
      <c r="K105" s="308"/>
      <c r="L105" s="308" t="s">
        <v>406</v>
      </c>
      <c r="M105" s="313">
        <v>44645.652777777781</v>
      </c>
      <c r="N105" s="308" t="s">
        <v>299</v>
      </c>
      <c r="O105" s="313">
        <v>44649.493055555555</v>
      </c>
      <c r="P105" s="314" t="s">
        <v>300</v>
      </c>
      <c r="Q105" s="308" t="s">
        <v>267</v>
      </c>
      <c r="R105" s="308" t="s">
        <v>301</v>
      </c>
      <c r="S105" s="319">
        <v>3492</v>
      </c>
      <c r="T105" s="316"/>
      <c r="U105" s="316"/>
      <c r="V105" s="316"/>
      <c r="W105" s="317" t="s">
        <v>269</v>
      </c>
      <c r="X105" s="317" t="s">
        <v>270</v>
      </c>
      <c r="Y105" s="320" t="s">
        <v>359</v>
      </c>
      <c r="Z105" s="321">
        <v>92.77</v>
      </c>
      <c r="AA105" s="321">
        <v>92.17</v>
      </c>
      <c r="AB105" s="321">
        <v>3.97</v>
      </c>
    </row>
    <row r="106" spans="1:28" x14ac:dyDescent="0.25">
      <c r="A106" s="307" t="s">
        <v>407</v>
      </c>
      <c r="B106" s="307" t="s">
        <v>408</v>
      </c>
      <c r="C106" s="308"/>
      <c r="D106" s="308" t="s">
        <v>262</v>
      </c>
      <c r="E106" s="308" t="s">
        <v>263</v>
      </c>
      <c r="F106" s="308">
        <v>443</v>
      </c>
      <c r="G106" s="309">
        <v>49.92</v>
      </c>
      <c r="H106" s="310">
        <v>0</v>
      </c>
      <c r="I106" s="311" t="s">
        <v>273</v>
      </c>
      <c r="J106" s="312"/>
      <c r="K106" s="308"/>
      <c r="L106" s="308" t="s">
        <v>265</v>
      </c>
      <c r="M106" s="313">
        <v>44645.490277777775</v>
      </c>
      <c r="N106" s="308" t="s">
        <v>265</v>
      </c>
      <c r="O106" s="313">
        <v>44645.871527777781</v>
      </c>
      <c r="P106" s="314" t="s">
        <v>266</v>
      </c>
      <c r="Q106" s="308" t="s">
        <v>267</v>
      </c>
      <c r="R106" s="308" t="s">
        <v>268</v>
      </c>
      <c r="S106" s="319">
        <v>87</v>
      </c>
      <c r="T106" s="316"/>
      <c r="U106" s="316"/>
      <c r="V106" s="316"/>
      <c r="W106" s="317" t="s">
        <v>269</v>
      </c>
      <c r="X106" s="317" t="s">
        <v>270</v>
      </c>
      <c r="Y106" s="320" t="s">
        <v>271</v>
      </c>
      <c r="Z106" s="321">
        <v>9.65</v>
      </c>
      <c r="AA106" s="321">
        <v>9.15</v>
      </c>
      <c r="AB106" s="321">
        <v>2.17</v>
      </c>
    </row>
    <row r="107" spans="1:28" x14ac:dyDescent="0.25">
      <c r="A107" s="307" t="s">
        <v>409</v>
      </c>
      <c r="B107" s="307" t="s">
        <v>284</v>
      </c>
      <c r="C107" s="308"/>
      <c r="D107" s="308" t="s">
        <v>262</v>
      </c>
      <c r="E107" s="308" t="s">
        <v>263</v>
      </c>
      <c r="F107" s="308">
        <v>443</v>
      </c>
      <c r="G107" s="309">
        <v>49.92</v>
      </c>
      <c r="H107" s="310">
        <v>9</v>
      </c>
      <c r="I107" s="311" t="s">
        <v>273</v>
      </c>
      <c r="J107" s="312"/>
      <c r="K107" s="308"/>
      <c r="L107" s="308" t="s">
        <v>265</v>
      </c>
      <c r="M107" s="313">
        <v>44645.506944444445</v>
      </c>
      <c r="N107" s="308" t="s">
        <v>265</v>
      </c>
      <c r="O107" s="313">
        <v>44645.642361111109</v>
      </c>
      <c r="P107" s="314" t="s">
        <v>266</v>
      </c>
      <c r="Q107" s="308" t="s">
        <v>267</v>
      </c>
      <c r="R107" s="308" t="s">
        <v>268</v>
      </c>
      <c r="S107" s="319">
        <v>18</v>
      </c>
      <c r="T107" s="316"/>
      <c r="U107" s="316"/>
      <c r="V107" s="316"/>
      <c r="W107" s="317" t="s">
        <v>269</v>
      </c>
      <c r="X107" s="317" t="s">
        <v>270</v>
      </c>
      <c r="Y107" s="320" t="s">
        <v>271</v>
      </c>
      <c r="Z107" s="321">
        <v>3.75</v>
      </c>
      <c r="AA107" s="321">
        <v>3.25</v>
      </c>
      <c r="AB107" s="321">
        <v>0.87</v>
      </c>
    </row>
    <row r="108" spans="1:28" x14ac:dyDescent="0.25">
      <c r="A108" s="307" t="s">
        <v>410</v>
      </c>
      <c r="B108" s="307" t="s">
        <v>408</v>
      </c>
      <c r="C108" s="308"/>
      <c r="D108" s="308" t="s">
        <v>262</v>
      </c>
      <c r="E108" s="308" t="s">
        <v>263</v>
      </c>
      <c r="F108" s="308">
        <v>443</v>
      </c>
      <c r="G108" s="309">
        <v>49.92</v>
      </c>
      <c r="H108" s="310">
        <v>0</v>
      </c>
      <c r="I108" s="311" t="s">
        <v>273</v>
      </c>
      <c r="J108" s="312"/>
      <c r="K108" s="308"/>
      <c r="L108" s="308" t="s">
        <v>265</v>
      </c>
      <c r="M108" s="313">
        <v>44646.159722222219</v>
      </c>
      <c r="N108" s="308" t="s">
        <v>265</v>
      </c>
      <c r="O108" s="313">
        <v>44646.791666666664</v>
      </c>
      <c r="P108" s="314" t="s">
        <v>266</v>
      </c>
      <c r="Q108" s="308" t="s">
        <v>267</v>
      </c>
      <c r="R108" s="308" t="s">
        <v>268</v>
      </c>
      <c r="S108" s="319">
        <v>61</v>
      </c>
      <c r="T108" s="316"/>
      <c r="U108" s="316"/>
      <c r="V108" s="316"/>
      <c r="W108" s="317" t="s">
        <v>269</v>
      </c>
      <c r="X108" s="317" t="s">
        <v>270</v>
      </c>
      <c r="Y108" s="320" t="s">
        <v>271</v>
      </c>
      <c r="Z108" s="321">
        <v>15.67</v>
      </c>
      <c r="AA108" s="321">
        <v>15.17</v>
      </c>
      <c r="AB108" s="321">
        <v>1.08</v>
      </c>
    </row>
    <row r="109" spans="1:28" x14ac:dyDescent="0.25">
      <c r="A109" s="307" t="s">
        <v>411</v>
      </c>
      <c r="B109" s="307" t="s">
        <v>284</v>
      </c>
      <c r="C109" s="308"/>
      <c r="D109" s="308" t="s">
        <v>262</v>
      </c>
      <c r="E109" s="308" t="s">
        <v>263</v>
      </c>
      <c r="F109" s="308">
        <v>443</v>
      </c>
      <c r="G109" s="309">
        <v>49.92</v>
      </c>
      <c r="H109" s="310">
        <v>9</v>
      </c>
      <c r="I109" s="311" t="s">
        <v>273</v>
      </c>
      <c r="J109" s="312"/>
      <c r="K109" s="308"/>
      <c r="L109" s="308" t="s">
        <v>265</v>
      </c>
      <c r="M109" s="313">
        <v>44646.416666666664</v>
      </c>
      <c r="N109" s="308" t="s">
        <v>265</v>
      </c>
      <c r="O109" s="313">
        <v>44646.635416666664</v>
      </c>
      <c r="P109" s="314" t="s">
        <v>266</v>
      </c>
      <c r="Q109" s="308" t="s">
        <v>267</v>
      </c>
      <c r="R109" s="308" t="s">
        <v>268</v>
      </c>
      <c r="S109" s="319">
        <v>6</v>
      </c>
      <c r="T109" s="316"/>
      <c r="U109" s="316"/>
      <c r="V109" s="316"/>
      <c r="W109" s="317" t="s">
        <v>269</v>
      </c>
      <c r="X109" s="317" t="s">
        <v>270</v>
      </c>
      <c r="Y109" s="320" t="s">
        <v>271</v>
      </c>
      <c r="Z109" s="321">
        <v>5.75</v>
      </c>
      <c r="AA109" s="321">
        <v>5.25</v>
      </c>
      <c r="AB109" s="321">
        <v>0.3</v>
      </c>
    </row>
    <row r="110" spans="1:28" x14ac:dyDescent="0.25">
      <c r="A110" s="307" t="s">
        <v>412</v>
      </c>
      <c r="B110" s="307" t="s">
        <v>284</v>
      </c>
      <c r="C110" s="308"/>
      <c r="D110" s="308" t="s">
        <v>262</v>
      </c>
      <c r="E110" s="308" t="s">
        <v>263</v>
      </c>
      <c r="F110" s="308">
        <v>443</v>
      </c>
      <c r="G110" s="309">
        <v>49.92</v>
      </c>
      <c r="H110" s="310">
        <v>9</v>
      </c>
      <c r="I110" s="311" t="s">
        <v>273</v>
      </c>
      <c r="J110" s="312"/>
      <c r="K110" s="308"/>
      <c r="L110" s="308" t="s">
        <v>265</v>
      </c>
      <c r="M110" s="313">
        <v>44647.111111111109</v>
      </c>
      <c r="N110" s="308" t="s">
        <v>265</v>
      </c>
      <c r="O110" s="313">
        <v>44647.559027777781</v>
      </c>
      <c r="P110" s="314" t="s">
        <v>266</v>
      </c>
      <c r="Q110" s="308" t="s">
        <v>267</v>
      </c>
      <c r="R110" s="308" t="s">
        <v>268</v>
      </c>
      <c r="S110" s="319">
        <v>3</v>
      </c>
      <c r="T110" s="316"/>
      <c r="U110" s="316"/>
      <c r="V110" s="316"/>
      <c r="W110" s="317" t="s">
        <v>269</v>
      </c>
      <c r="X110" s="317" t="s">
        <v>270</v>
      </c>
      <c r="Y110" s="320" t="s">
        <v>271</v>
      </c>
      <c r="Z110" s="321">
        <v>11.25</v>
      </c>
      <c r="AA110" s="321">
        <v>10.75</v>
      </c>
      <c r="AB110" s="321">
        <v>0.15</v>
      </c>
    </row>
    <row r="111" spans="1:28" x14ac:dyDescent="0.25">
      <c r="A111" s="307" t="s">
        <v>413</v>
      </c>
      <c r="B111" s="307" t="s">
        <v>278</v>
      </c>
      <c r="C111" s="308"/>
      <c r="D111" s="308" t="s">
        <v>262</v>
      </c>
      <c r="E111" s="308" t="s">
        <v>263</v>
      </c>
      <c r="F111" s="308">
        <v>3924</v>
      </c>
      <c r="G111" s="309">
        <v>87.3</v>
      </c>
      <c r="H111" s="310">
        <v>7</v>
      </c>
      <c r="I111" s="311" t="s">
        <v>276</v>
      </c>
      <c r="J111" s="312"/>
      <c r="K111" s="308"/>
      <c r="L111" s="308" t="s">
        <v>265</v>
      </c>
      <c r="M111" s="313">
        <v>44640.083333333336</v>
      </c>
      <c r="N111" s="308" t="s">
        <v>265</v>
      </c>
      <c r="O111" s="313">
        <v>44641.513888888891</v>
      </c>
      <c r="P111" s="314" t="s">
        <v>266</v>
      </c>
      <c r="Q111" s="308" t="s">
        <v>267</v>
      </c>
      <c r="R111" s="308" t="s">
        <v>268</v>
      </c>
      <c r="S111" s="319">
        <v>683</v>
      </c>
      <c r="T111" s="316"/>
      <c r="U111" s="316"/>
      <c r="V111" s="316"/>
      <c r="W111" s="317" t="s">
        <v>269</v>
      </c>
      <c r="X111" s="317" t="s">
        <v>270</v>
      </c>
      <c r="Y111" s="320" t="s">
        <v>274</v>
      </c>
      <c r="Z111" s="321">
        <v>34.83</v>
      </c>
      <c r="AA111" s="321">
        <v>34.33</v>
      </c>
      <c r="AB111" s="321">
        <v>26.83</v>
      </c>
    </row>
    <row r="112" spans="1:28" x14ac:dyDescent="0.25">
      <c r="A112" s="307" t="s">
        <v>414</v>
      </c>
      <c r="B112" s="307" t="s">
        <v>272</v>
      </c>
      <c r="C112" s="308"/>
      <c r="D112" s="308" t="s">
        <v>262</v>
      </c>
      <c r="E112" s="308" t="s">
        <v>263</v>
      </c>
      <c r="F112" s="308">
        <v>409</v>
      </c>
      <c r="G112" s="309">
        <v>47.67</v>
      </c>
      <c r="H112" s="310">
        <v>9</v>
      </c>
      <c r="I112" s="311" t="s">
        <v>273</v>
      </c>
      <c r="J112" s="312"/>
      <c r="K112" s="308"/>
      <c r="L112" s="308" t="s">
        <v>265</v>
      </c>
      <c r="M112" s="313">
        <v>44642.684027777781</v>
      </c>
      <c r="N112" s="308" t="s">
        <v>265</v>
      </c>
      <c r="O112" s="313">
        <v>44642.739583333336</v>
      </c>
      <c r="P112" s="314" t="s">
        <v>266</v>
      </c>
      <c r="Q112" s="308" t="s">
        <v>267</v>
      </c>
      <c r="R112" s="308" t="s">
        <v>268</v>
      </c>
      <c r="S112" s="319">
        <v>22</v>
      </c>
      <c r="T112" s="316"/>
      <c r="U112" s="316"/>
      <c r="V112" s="316"/>
      <c r="W112" s="317" t="s">
        <v>269</v>
      </c>
      <c r="X112" s="317" t="s">
        <v>270</v>
      </c>
      <c r="Y112" s="320" t="s">
        <v>274</v>
      </c>
      <c r="Z112" s="321">
        <v>1.83</v>
      </c>
      <c r="AA112" s="321">
        <v>1.33</v>
      </c>
      <c r="AB112" s="321">
        <v>0.5</v>
      </c>
    </row>
    <row r="113" spans="1:28" x14ac:dyDescent="0.25">
      <c r="A113" s="307" t="s">
        <v>415</v>
      </c>
      <c r="B113" s="307" t="s">
        <v>272</v>
      </c>
      <c r="C113" s="308"/>
      <c r="D113" s="308" t="s">
        <v>262</v>
      </c>
      <c r="E113" s="308" t="s">
        <v>263</v>
      </c>
      <c r="F113" s="308">
        <v>409</v>
      </c>
      <c r="G113" s="309">
        <v>47.67</v>
      </c>
      <c r="H113" s="310">
        <v>9</v>
      </c>
      <c r="I113" s="311" t="s">
        <v>273</v>
      </c>
      <c r="J113" s="312"/>
      <c r="K113" s="308"/>
      <c r="L113" s="308" t="s">
        <v>265</v>
      </c>
      <c r="M113" s="313">
        <v>44643.072916666664</v>
      </c>
      <c r="N113" s="308" t="s">
        <v>265</v>
      </c>
      <c r="O113" s="313">
        <v>44643.180555555555</v>
      </c>
      <c r="P113" s="314" t="s">
        <v>266</v>
      </c>
      <c r="Q113" s="308" t="s">
        <v>267</v>
      </c>
      <c r="R113" s="308" t="s">
        <v>268</v>
      </c>
      <c r="S113" s="319">
        <v>12</v>
      </c>
      <c r="T113" s="316"/>
      <c r="U113" s="316"/>
      <c r="V113" s="316"/>
      <c r="W113" s="317" t="s">
        <v>269</v>
      </c>
      <c r="X113" s="317" t="s">
        <v>270</v>
      </c>
      <c r="Y113" s="320" t="s">
        <v>274</v>
      </c>
      <c r="Z113" s="321">
        <v>3.08</v>
      </c>
      <c r="AA113" s="321">
        <v>2.58</v>
      </c>
      <c r="AB113" s="321">
        <v>0.42</v>
      </c>
    </row>
    <row r="114" spans="1:28" x14ac:dyDescent="0.25">
      <c r="A114" s="307" t="s">
        <v>416</v>
      </c>
      <c r="B114" s="307" t="s">
        <v>272</v>
      </c>
      <c r="C114" s="308"/>
      <c r="D114" s="308" t="s">
        <v>262</v>
      </c>
      <c r="E114" s="308" t="s">
        <v>263</v>
      </c>
      <c r="F114" s="308">
        <v>409</v>
      </c>
      <c r="G114" s="309">
        <v>47.67</v>
      </c>
      <c r="H114" s="310">
        <v>9</v>
      </c>
      <c r="I114" s="311" t="s">
        <v>273</v>
      </c>
      <c r="J114" s="312"/>
      <c r="K114" s="308"/>
      <c r="L114" s="308" t="s">
        <v>265</v>
      </c>
      <c r="M114" s="313">
        <v>44645.732638888891</v>
      </c>
      <c r="N114" s="308" t="s">
        <v>265</v>
      </c>
      <c r="O114" s="313">
        <v>44645.996527777781</v>
      </c>
      <c r="P114" s="314" t="s">
        <v>266</v>
      </c>
      <c r="Q114" s="308" t="s">
        <v>267</v>
      </c>
      <c r="R114" s="308" t="s">
        <v>268</v>
      </c>
      <c r="S114" s="319">
        <v>11</v>
      </c>
      <c r="T114" s="316"/>
      <c r="U114" s="316"/>
      <c r="V114" s="316"/>
      <c r="W114" s="317" t="s">
        <v>269</v>
      </c>
      <c r="X114" s="317" t="s">
        <v>270</v>
      </c>
      <c r="Y114" s="320" t="s">
        <v>274</v>
      </c>
      <c r="Z114" s="321">
        <v>6.83</v>
      </c>
      <c r="AA114" s="321">
        <v>6.33</v>
      </c>
      <c r="AB114" s="321">
        <v>1.67</v>
      </c>
    </row>
    <row r="115" spans="1:28" x14ac:dyDescent="0.25">
      <c r="A115" s="307" t="s">
        <v>417</v>
      </c>
      <c r="B115" s="307" t="s">
        <v>418</v>
      </c>
      <c r="C115" s="308"/>
      <c r="D115" s="308" t="s">
        <v>262</v>
      </c>
      <c r="E115" s="308" t="s">
        <v>263</v>
      </c>
      <c r="F115" s="308">
        <v>1634</v>
      </c>
      <c r="G115" s="309">
        <v>62.18</v>
      </c>
      <c r="H115" s="310">
        <v>15</v>
      </c>
      <c r="I115" s="311" t="s">
        <v>276</v>
      </c>
      <c r="J115" s="312"/>
      <c r="K115" s="308"/>
      <c r="L115" s="308" t="s">
        <v>265</v>
      </c>
      <c r="M115" s="313">
        <v>44646.510416666664</v>
      </c>
      <c r="N115" s="308" t="s">
        <v>265</v>
      </c>
      <c r="O115" s="313">
        <v>44647.5</v>
      </c>
      <c r="P115" s="314" t="s">
        <v>266</v>
      </c>
      <c r="Q115" s="308" t="s">
        <v>158</v>
      </c>
      <c r="R115" s="308" t="s">
        <v>281</v>
      </c>
      <c r="S115" s="319">
        <v>970</v>
      </c>
      <c r="T115" s="316"/>
      <c r="U115" s="316"/>
      <c r="V115" s="316"/>
      <c r="W115" s="317" t="s">
        <v>269</v>
      </c>
      <c r="X115" s="317" t="s">
        <v>270</v>
      </c>
      <c r="Y115" s="320" t="s">
        <v>419</v>
      </c>
      <c r="Z115" s="321">
        <v>24.25</v>
      </c>
      <c r="AA115" s="321">
        <v>23.75</v>
      </c>
      <c r="AB115" s="321">
        <v>13</v>
      </c>
    </row>
    <row r="116" spans="1:28" x14ac:dyDescent="0.25">
      <c r="A116" s="307" t="s">
        <v>420</v>
      </c>
      <c r="B116" s="307" t="s">
        <v>272</v>
      </c>
      <c r="C116" s="308"/>
      <c r="D116" s="308" t="s">
        <v>262</v>
      </c>
      <c r="E116" s="308" t="s">
        <v>263</v>
      </c>
      <c r="F116" s="308">
        <v>409</v>
      </c>
      <c r="G116" s="309">
        <v>47.67</v>
      </c>
      <c r="H116" s="310">
        <v>9</v>
      </c>
      <c r="I116" s="311" t="s">
        <v>273</v>
      </c>
      <c r="J116" s="312"/>
      <c r="K116" s="308"/>
      <c r="L116" s="308" t="s">
        <v>265</v>
      </c>
      <c r="M116" s="313">
        <v>44646.6875</v>
      </c>
      <c r="N116" s="308" t="s">
        <v>265</v>
      </c>
      <c r="O116" s="313">
        <v>44647.024305555555</v>
      </c>
      <c r="P116" s="314" t="s">
        <v>266</v>
      </c>
      <c r="Q116" s="308" t="s">
        <v>267</v>
      </c>
      <c r="R116" s="308" t="s">
        <v>268</v>
      </c>
      <c r="S116" s="319">
        <v>93</v>
      </c>
      <c r="T116" s="316"/>
      <c r="U116" s="316"/>
      <c r="V116" s="316"/>
      <c r="W116" s="317" t="s">
        <v>269</v>
      </c>
      <c r="X116" s="317" t="s">
        <v>270</v>
      </c>
      <c r="Y116" s="320" t="s">
        <v>274</v>
      </c>
      <c r="Z116" s="321">
        <v>8.58</v>
      </c>
      <c r="AA116" s="321">
        <v>8.08</v>
      </c>
      <c r="AB116" s="321">
        <v>2.15</v>
      </c>
    </row>
    <row r="117" spans="1:28" x14ac:dyDescent="0.25">
      <c r="A117" s="307" t="s">
        <v>421</v>
      </c>
      <c r="B117" s="307" t="s">
        <v>272</v>
      </c>
      <c r="C117" s="308"/>
      <c r="D117" s="308" t="s">
        <v>262</v>
      </c>
      <c r="E117" s="308" t="s">
        <v>263</v>
      </c>
      <c r="F117" s="308">
        <v>409</v>
      </c>
      <c r="G117" s="309">
        <v>47.67</v>
      </c>
      <c r="H117" s="310">
        <v>9</v>
      </c>
      <c r="I117" s="311" t="s">
        <v>273</v>
      </c>
      <c r="J117" s="312"/>
      <c r="K117" s="308"/>
      <c r="L117" s="308" t="s">
        <v>265</v>
      </c>
      <c r="M117" s="313">
        <v>44647.347222222219</v>
      </c>
      <c r="N117" s="308" t="s">
        <v>265</v>
      </c>
      <c r="O117" s="313">
        <v>44647.503472222219</v>
      </c>
      <c r="P117" s="314" t="s">
        <v>266</v>
      </c>
      <c r="Q117" s="308" t="s">
        <v>267</v>
      </c>
      <c r="R117" s="308" t="s">
        <v>268</v>
      </c>
      <c r="S117" s="319">
        <v>53</v>
      </c>
      <c r="T117" s="316"/>
      <c r="U117" s="316"/>
      <c r="V117" s="316"/>
      <c r="W117" s="317" t="s">
        <v>269</v>
      </c>
      <c r="X117" s="317" t="s">
        <v>270</v>
      </c>
      <c r="Y117" s="320" t="s">
        <v>274</v>
      </c>
      <c r="Z117" s="321">
        <v>4.25</v>
      </c>
      <c r="AA117" s="321">
        <v>3.75</v>
      </c>
      <c r="AB117" s="321">
        <v>2.5</v>
      </c>
    </row>
    <row r="118" spans="1:28" x14ac:dyDescent="0.25">
      <c r="A118" s="307" t="s">
        <v>422</v>
      </c>
      <c r="B118" s="307" t="s">
        <v>272</v>
      </c>
      <c r="C118" s="308"/>
      <c r="D118" s="308" t="s">
        <v>262</v>
      </c>
      <c r="E118" s="308" t="s">
        <v>263</v>
      </c>
      <c r="F118" s="308">
        <v>409</v>
      </c>
      <c r="G118" s="309">
        <v>47.67</v>
      </c>
      <c r="H118" s="310">
        <v>9</v>
      </c>
      <c r="I118" s="311" t="s">
        <v>273</v>
      </c>
      <c r="J118" s="312"/>
      <c r="K118" s="308"/>
      <c r="L118" s="308" t="s">
        <v>265</v>
      </c>
      <c r="M118" s="313">
        <v>44648.753472222219</v>
      </c>
      <c r="N118" s="308" t="s">
        <v>265</v>
      </c>
      <c r="O118" s="313">
        <v>44648.96875</v>
      </c>
      <c r="P118" s="314" t="s">
        <v>266</v>
      </c>
      <c r="Q118" s="308" t="s">
        <v>267</v>
      </c>
      <c r="R118" s="308" t="s">
        <v>268</v>
      </c>
      <c r="S118" s="319">
        <v>54</v>
      </c>
      <c r="T118" s="316"/>
      <c r="U118" s="316"/>
      <c r="V118" s="316"/>
      <c r="W118" s="317" t="s">
        <v>269</v>
      </c>
      <c r="X118" s="317" t="s">
        <v>270</v>
      </c>
      <c r="Y118" s="320" t="s">
        <v>274</v>
      </c>
      <c r="Z118" s="321">
        <v>5.67</v>
      </c>
      <c r="AA118" s="321">
        <v>5.17</v>
      </c>
      <c r="AB118" s="321">
        <v>2.58</v>
      </c>
    </row>
    <row r="119" spans="1:28" x14ac:dyDescent="0.25">
      <c r="A119" s="307" t="s">
        <v>423</v>
      </c>
      <c r="B119" s="307" t="s">
        <v>277</v>
      </c>
      <c r="C119" s="308"/>
      <c r="D119" s="308" t="s">
        <v>262</v>
      </c>
      <c r="E119" s="308" t="s">
        <v>263</v>
      </c>
      <c r="F119" s="308">
        <v>2377</v>
      </c>
      <c r="G119" s="309">
        <v>67.930000000000007</v>
      </c>
      <c r="H119" s="310">
        <v>17</v>
      </c>
      <c r="I119" s="311" t="s">
        <v>276</v>
      </c>
      <c r="J119" s="312"/>
      <c r="K119" s="308"/>
      <c r="L119" s="308" t="s">
        <v>265</v>
      </c>
      <c r="M119" s="313">
        <v>44648.259027777778</v>
      </c>
      <c r="N119" s="308" t="s">
        <v>265</v>
      </c>
      <c r="O119" s="313">
        <v>44648.96875</v>
      </c>
      <c r="P119" s="314" t="s">
        <v>266</v>
      </c>
      <c r="Q119" s="308" t="s">
        <v>424</v>
      </c>
      <c r="R119" s="308" t="s">
        <v>425</v>
      </c>
      <c r="S119" s="319">
        <v>244</v>
      </c>
      <c r="T119" s="316"/>
      <c r="U119" s="316"/>
      <c r="V119" s="316"/>
      <c r="W119" s="317" t="s">
        <v>269</v>
      </c>
      <c r="X119" s="317" t="s">
        <v>270</v>
      </c>
      <c r="Y119" s="320" t="s">
        <v>274</v>
      </c>
      <c r="Z119" s="321">
        <v>17.53</v>
      </c>
      <c r="AA119" s="321">
        <v>17.03</v>
      </c>
      <c r="AB119" s="321">
        <v>8.65</v>
      </c>
    </row>
    <row r="120" spans="1:28" x14ac:dyDescent="0.25">
      <c r="A120" s="307" t="s">
        <v>426</v>
      </c>
      <c r="B120" s="307" t="s">
        <v>272</v>
      </c>
      <c r="C120" s="308"/>
      <c r="D120" s="308" t="s">
        <v>262</v>
      </c>
      <c r="E120" s="308" t="s">
        <v>263</v>
      </c>
      <c r="F120" s="308">
        <v>409</v>
      </c>
      <c r="G120" s="309">
        <v>47.67</v>
      </c>
      <c r="H120" s="310">
        <v>9</v>
      </c>
      <c r="I120" s="311" t="s">
        <v>273</v>
      </c>
      <c r="J120" s="312"/>
      <c r="K120" s="308"/>
      <c r="L120" s="308" t="s">
        <v>265</v>
      </c>
      <c r="M120" s="313">
        <v>44649.642361111109</v>
      </c>
      <c r="N120" s="308" t="s">
        <v>265</v>
      </c>
      <c r="O120" s="313">
        <v>44650.326388888891</v>
      </c>
      <c r="P120" s="314" t="s">
        <v>266</v>
      </c>
      <c r="Q120" s="308" t="s">
        <v>267</v>
      </c>
      <c r="R120" s="308" t="s">
        <v>268</v>
      </c>
      <c r="S120" s="319">
        <v>4</v>
      </c>
      <c r="T120" s="316"/>
      <c r="U120" s="316"/>
      <c r="V120" s="316"/>
      <c r="W120" s="317" t="s">
        <v>269</v>
      </c>
      <c r="X120" s="317" t="s">
        <v>270</v>
      </c>
      <c r="Y120" s="320" t="s">
        <v>274</v>
      </c>
      <c r="Z120" s="321">
        <v>16.920000000000002</v>
      </c>
      <c r="AA120" s="321">
        <v>16.420000000000002</v>
      </c>
      <c r="AB120" s="321">
        <v>0.2</v>
      </c>
    </row>
    <row r="121" spans="1:28" x14ac:dyDescent="0.25">
      <c r="A121" s="307" t="s">
        <v>427</v>
      </c>
      <c r="B121" s="307" t="s">
        <v>278</v>
      </c>
      <c r="C121" s="308"/>
      <c r="D121" s="308" t="s">
        <v>262</v>
      </c>
      <c r="E121" s="308" t="s">
        <v>263</v>
      </c>
      <c r="F121" s="308">
        <v>3924</v>
      </c>
      <c r="G121" s="309">
        <v>87.3</v>
      </c>
      <c r="H121" s="310">
        <v>7</v>
      </c>
      <c r="I121" s="311" t="s">
        <v>276</v>
      </c>
      <c r="J121" s="312"/>
      <c r="K121" s="308"/>
      <c r="L121" s="308" t="s">
        <v>265</v>
      </c>
      <c r="M121" s="313">
        <v>44649.552083333336</v>
      </c>
      <c r="N121" s="308" t="s">
        <v>265</v>
      </c>
      <c r="O121" s="313">
        <v>44650.475694444445</v>
      </c>
      <c r="P121" s="314" t="s">
        <v>266</v>
      </c>
      <c r="Q121" s="308" t="s">
        <v>267</v>
      </c>
      <c r="R121" s="308" t="s">
        <v>268</v>
      </c>
      <c r="S121" s="319">
        <v>378</v>
      </c>
      <c r="T121" s="316"/>
      <c r="U121" s="316"/>
      <c r="V121" s="316"/>
      <c r="W121" s="317" t="s">
        <v>269</v>
      </c>
      <c r="X121" s="317" t="s">
        <v>270</v>
      </c>
      <c r="Y121" s="320" t="s">
        <v>274</v>
      </c>
      <c r="Z121" s="321">
        <v>22.67</v>
      </c>
      <c r="AA121" s="321">
        <v>22.17</v>
      </c>
      <c r="AB121" s="321">
        <v>6.75</v>
      </c>
    </row>
    <row r="122" spans="1:28" x14ac:dyDescent="0.25">
      <c r="A122" s="307" t="s">
        <v>428</v>
      </c>
      <c r="B122" s="307" t="s">
        <v>272</v>
      </c>
      <c r="C122" s="308"/>
      <c r="D122" s="308" t="s">
        <v>262</v>
      </c>
      <c r="E122" s="308" t="s">
        <v>263</v>
      </c>
      <c r="F122" s="308">
        <v>409</v>
      </c>
      <c r="G122" s="309">
        <v>47.67</v>
      </c>
      <c r="H122" s="310">
        <v>9</v>
      </c>
      <c r="I122" s="311" t="s">
        <v>273</v>
      </c>
      <c r="J122" s="312"/>
      <c r="K122" s="308"/>
      <c r="L122" s="308" t="s">
        <v>265</v>
      </c>
      <c r="M122" s="313">
        <v>44650.503472222219</v>
      </c>
      <c r="N122" s="308" t="s">
        <v>265</v>
      </c>
      <c r="O122" s="313">
        <v>44651.027777777781</v>
      </c>
      <c r="P122" s="314" t="s">
        <v>266</v>
      </c>
      <c r="Q122" s="308" t="s">
        <v>267</v>
      </c>
      <c r="R122" s="308" t="s">
        <v>268</v>
      </c>
      <c r="S122" s="319">
        <v>81</v>
      </c>
      <c r="T122" s="316"/>
      <c r="U122" s="316"/>
      <c r="V122" s="316"/>
      <c r="W122" s="317" t="s">
        <v>269</v>
      </c>
      <c r="X122" s="317" t="s">
        <v>270</v>
      </c>
      <c r="Y122" s="320" t="s">
        <v>274</v>
      </c>
      <c r="Z122" s="321">
        <v>13.08</v>
      </c>
      <c r="AA122" s="321">
        <v>12.58</v>
      </c>
      <c r="AB122" s="321">
        <v>1.43</v>
      </c>
    </row>
    <row r="123" spans="1:28" x14ac:dyDescent="0.25">
      <c r="A123" s="307" t="s">
        <v>429</v>
      </c>
      <c r="B123" s="307" t="s">
        <v>272</v>
      </c>
      <c r="C123" s="308"/>
      <c r="D123" s="308" t="s">
        <v>262</v>
      </c>
      <c r="E123" s="308" t="s">
        <v>263</v>
      </c>
      <c r="F123" s="308">
        <v>409</v>
      </c>
      <c r="G123" s="309">
        <v>47.67</v>
      </c>
      <c r="H123" s="310">
        <v>9</v>
      </c>
      <c r="I123" s="311" t="s">
        <v>273</v>
      </c>
      <c r="J123" s="312"/>
      <c r="K123" s="308"/>
      <c r="L123" s="308" t="s">
        <v>265</v>
      </c>
      <c r="M123" s="313">
        <v>44651.552083333336</v>
      </c>
      <c r="N123" s="308" t="s">
        <v>265</v>
      </c>
      <c r="O123" s="313">
        <v>44651.663194444445</v>
      </c>
      <c r="P123" s="314" t="s">
        <v>266</v>
      </c>
      <c r="Q123" s="308" t="s">
        <v>267</v>
      </c>
      <c r="R123" s="308" t="s">
        <v>268</v>
      </c>
      <c r="S123" s="319">
        <v>165</v>
      </c>
      <c r="T123" s="316"/>
      <c r="U123" s="316"/>
      <c r="V123" s="316"/>
      <c r="W123" s="317" t="s">
        <v>269</v>
      </c>
      <c r="X123" s="317" t="s">
        <v>270</v>
      </c>
      <c r="Y123" s="320" t="s">
        <v>274</v>
      </c>
      <c r="Z123" s="321">
        <v>3.17</v>
      </c>
      <c r="AA123" s="321">
        <v>2.67</v>
      </c>
      <c r="AB123" s="321">
        <v>2.42</v>
      </c>
    </row>
    <row r="124" spans="1:28" x14ac:dyDescent="0.25">
      <c r="A124" s="307" t="s">
        <v>430</v>
      </c>
      <c r="B124" s="307" t="s">
        <v>275</v>
      </c>
      <c r="C124" s="308"/>
      <c r="D124" s="308" t="s">
        <v>262</v>
      </c>
      <c r="E124" s="308" t="s">
        <v>263</v>
      </c>
      <c r="F124" s="308">
        <v>3764</v>
      </c>
      <c r="G124" s="309">
        <v>89</v>
      </c>
      <c r="H124" s="310">
        <v>20</v>
      </c>
      <c r="I124" s="311" t="s">
        <v>276</v>
      </c>
      <c r="J124" s="312"/>
      <c r="K124" s="308"/>
      <c r="L124" s="308" t="s">
        <v>265</v>
      </c>
      <c r="M124" s="313">
        <v>44650.541666666664</v>
      </c>
      <c r="N124" s="308" t="s">
        <v>265</v>
      </c>
      <c r="O124" s="313">
        <v>44651.850694444445</v>
      </c>
      <c r="P124" s="314" t="s">
        <v>266</v>
      </c>
      <c r="Q124" s="308" t="s">
        <v>158</v>
      </c>
      <c r="R124" s="308" t="s">
        <v>281</v>
      </c>
      <c r="S124" s="319">
        <v>1071</v>
      </c>
      <c r="T124" s="316"/>
      <c r="U124" s="316"/>
      <c r="V124" s="316"/>
      <c r="W124" s="317" t="s">
        <v>269</v>
      </c>
      <c r="X124" s="317" t="s">
        <v>270</v>
      </c>
      <c r="Y124" s="320" t="s">
        <v>274</v>
      </c>
      <c r="Z124" s="321">
        <v>31.92</v>
      </c>
      <c r="AA124" s="321">
        <v>31.42</v>
      </c>
      <c r="AB124" s="321">
        <v>15.35</v>
      </c>
    </row>
    <row r="125" spans="1:28" x14ac:dyDescent="0.25">
      <c r="A125" s="307" t="s">
        <v>431</v>
      </c>
      <c r="B125" s="307" t="s">
        <v>432</v>
      </c>
      <c r="C125" s="308"/>
      <c r="D125" s="308" t="s">
        <v>296</v>
      </c>
      <c r="E125" s="308" t="s">
        <v>433</v>
      </c>
      <c r="F125" s="308">
        <v>14784</v>
      </c>
      <c r="G125" s="309">
        <v>156.93</v>
      </c>
      <c r="H125" s="310">
        <v>26</v>
      </c>
      <c r="I125" s="311" t="s">
        <v>268</v>
      </c>
      <c r="J125" s="312"/>
      <c r="K125" s="308"/>
      <c r="L125" s="308" t="s">
        <v>434</v>
      </c>
      <c r="M125" s="313">
        <v>44649.586805555555</v>
      </c>
      <c r="N125" s="308" t="s">
        <v>435</v>
      </c>
      <c r="O125" s="313">
        <v>44650.802083333336</v>
      </c>
      <c r="P125" s="314" t="s">
        <v>300</v>
      </c>
      <c r="Q125" s="308" t="s">
        <v>267</v>
      </c>
      <c r="R125" s="308" t="s">
        <v>301</v>
      </c>
      <c r="S125" s="319">
        <v>404</v>
      </c>
      <c r="T125" s="316"/>
      <c r="U125" s="316"/>
      <c r="V125" s="316"/>
      <c r="W125" s="317" t="s">
        <v>269</v>
      </c>
      <c r="X125" s="317" t="s">
        <v>270</v>
      </c>
      <c r="Y125" s="320" t="s">
        <v>359</v>
      </c>
      <c r="Z125" s="321">
        <v>30.03</v>
      </c>
      <c r="AA125" s="321">
        <v>29.17</v>
      </c>
      <c r="AB125" s="321">
        <v>4.92</v>
      </c>
    </row>
    <row r="126" spans="1:28" x14ac:dyDescent="0.25">
      <c r="A126" s="307" t="s">
        <v>436</v>
      </c>
      <c r="B126" s="307" t="s">
        <v>408</v>
      </c>
      <c r="C126" s="308"/>
      <c r="D126" s="308" t="s">
        <v>262</v>
      </c>
      <c r="E126" s="308" t="s">
        <v>263</v>
      </c>
      <c r="F126" s="308">
        <v>443</v>
      </c>
      <c r="G126" s="309">
        <v>49.92</v>
      </c>
      <c r="H126" s="310">
        <v>0</v>
      </c>
      <c r="I126" s="311" t="s">
        <v>273</v>
      </c>
      <c r="J126" s="312"/>
      <c r="K126" s="308"/>
      <c r="L126" s="308" t="s">
        <v>265</v>
      </c>
      <c r="M126" s="313">
        <v>44647.853472222225</v>
      </c>
      <c r="N126" s="308" t="s">
        <v>265</v>
      </c>
      <c r="O126" s="313">
        <v>44648.71875</v>
      </c>
      <c r="P126" s="314" t="s">
        <v>266</v>
      </c>
      <c r="Q126" s="308" t="s">
        <v>267</v>
      </c>
      <c r="R126" s="308" t="s">
        <v>268</v>
      </c>
      <c r="S126" s="319">
        <v>12</v>
      </c>
      <c r="T126" s="316"/>
      <c r="U126" s="316"/>
      <c r="V126" s="316"/>
      <c r="W126" s="317" t="s">
        <v>269</v>
      </c>
      <c r="X126" s="317" t="s">
        <v>270</v>
      </c>
      <c r="Y126" s="320" t="s">
        <v>271</v>
      </c>
      <c r="Z126" s="321">
        <v>21.27</v>
      </c>
      <c r="AA126" s="321">
        <v>20.77</v>
      </c>
      <c r="AB126" s="321">
        <v>0.25</v>
      </c>
    </row>
    <row r="127" spans="1:28" x14ac:dyDescent="0.25">
      <c r="A127" s="307" t="s">
        <v>437</v>
      </c>
      <c r="B127" s="307" t="s">
        <v>408</v>
      </c>
      <c r="C127" s="308"/>
      <c r="D127" s="308" t="s">
        <v>262</v>
      </c>
      <c r="E127" s="308" t="s">
        <v>263</v>
      </c>
      <c r="F127" s="308">
        <v>443</v>
      </c>
      <c r="G127" s="309">
        <v>49.92</v>
      </c>
      <c r="H127" s="310">
        <v>0</v>
      </c>
      <c r="I127" s="311" t="s">
        <v>273</v>
      </c>
      <c r="J127" s="312"/>
      <c r="K127" s="308"/>
      <c r="L127" s="308" t="s">
        <v>265</v>
      </c>
      <c r="M127" s="313">
        <v>44649.149305555555</v>
      </c>
      <c r="N127" s="308" t="s">
        <v>265</v>
      </c>
      <c r="O127" s="313">
        <v>44649.805555555555</v>
      </c>
      <c r="P127" s="314" t="s">
        <v>266</v>
      </c>
      <c r="Q127" s="308" t="s">
        <v>267</v>
      </c>
      <c r="R127" s="308" t="s">
        <v>268</v>
      </c>
      <c r="S127" s="319">
        <v>71</v>
      </c>
      <c r="T127" s="316"/>
      <c r="U127" s="316"/>
      <c r="V127" s="316"/>
      <c r="W127" s="317" t="s">
        <v>269</v>
      </c>
      <c r="X127" s="317" t="s">
        <v>270</v>
      </c>
      <c r="Y127" s="320" t="s">
        <v>271</v>
      </c>
      <c r="Z127" s="321">
        <v>16.25</v>
      </c>
      <c r="AA127" s="321">
        <v>15.75</v>
      </c>
      <c r="AB127" s="321">
        <v>1.27</v>
      </c>
    </row>
    <row r="128" spans="1:28" x14ac:dyDescent="0.25">
      <c r="A128" s="307" t="s">
        <v>438</v>
      </c>
      <c r="B128" s="307" t="s">
        <v>408</v>
      </c>
      <c r="C128" s="308"/>
      <c r="D128" s="308" t="s">
        <v>262</v>
      </c>
      <c r="E128" s="308" t="s">
        <v>263</v>
      </c>
      <c r="F128" s="308">
        <v>443</v>
      </c>
      <c r="G128" s="309">
        <v>49.92</v>
      </c>
      <c r="H128" s="310">
        <v>0</v>
      </c>
      <c r="I128" s="311" t="s">
        <v>273</v>
      </c>
      <c r="J128" s="312"/>
      <c r="K128" s="308"/>
      <c r="L128" s="308" t="s">
        <v>265</v>
      </c>
      <c r="M128" s="313">
        <v>44650.253472222219</v>
      </c>
      <c r="N128" s="308" t="s">
        <v>265</v>
      </c>
      <c r="O128" s="313">
        <v>44650.746527777781</v>
      </c>
      <c r="P128" s="314" t="s">
        <v>266</v>
      </c>
      <c r="Q128" s="308" t="s">
        <v>267</v>
      </c>
      <c r="R128" s="308" t="s">
        <v>268</v>
      </c>
      <c r="S128" s="319">
        <v>26</v>
      </c>
      <c r="T128" s="316"/>
      <c r="U128" s="316"/>
      <c r="V128" s="316"/>
      <c r="W128" s="317" t="s">
        <v>269</v>
      </c>
      <c r="X128" s="317" t="s">
        <v>270</v>
      </c>
      <c r="Y128" s="320" t="s">
        <v>271</v>
      </c>
      <c r="Z128" s="321">
        <v>12.33</v>
      </c>
      <c r="AA128" s="321">
        <v>11.83</v>
      </c>
      <c r="AB128" s="321">
        <v>1.28</v>
      </c>
    </row>
    <row r="129" spans="1:28" x14ac:dyDescent="0.25">
      <c r="A129" s="307" t="s">
        <v>439</v>
      </c>
      <c r="B129" s="307" t="s">
        <v>284</v>
      </c>
      <c r="C129" s="308"/>
      <c r="D129" s="308" t="s">
        <v>262</v>
      </c>
      <c r="E129" s="308" t="s">
        <v>263</v>
      </c>
      <c r="F129" s="308">
        <v>443</v>
      </c>
      <c r="G129" s="309">
        <v>49.92</v>
      </c>
      <c r="H129" s="310">
        <v>9</v>
      </c>
      <c r="I129" s="311" t="s">
        <v>273</v>
      </c>
      <c r="J129" s="312"/>
      <c r="K129" s="308"/>
      <c r="L129" s="308" t="s">
        <v>265</v>
      </c>
      <c r="M129" s="313">
        <v>44650.256944444445</v>
      </c>
      <c r="N129" s="308" t="s">
        <v>265</v>
      </c>
      <c r="O129" s="313">
        <v>44650.833333333336</v>
      </c>
      <c r="P129" s="314" t="s">
        <v>266</v>
      </c>
      <c r="Q129" s="308" t="s">
        <v>267</v>
      </c>
      <c r="R129" s="308" t="s">
        <v>268</v>
      </c>
      <c r="S129" s="319">
        <v>62</v>
      </c>
      <c r="T129" s="316"/>
      <c r="U129" s="316"/>
      <c r="V129" s="316"/>
      <c r="W129" s="317" t="s">
        <v>269</v>
      </c>
      <c r="X129" s="317" t="s">
        <v>270</v>
      </c>
      <c r="Y129" s="320" t="s">
        <v>271</v>
      </c>
      <c r="Z129" s="321">
        <v>14.33</v>
      </c>
      <c r="AA129" s="321">
        <v>13.83</v>
      </c>
      <c r="AB129" s="321">
        <v>1.1000000000000001</v>
      </c>
    </row>
    <row r="130" spans="1:28" x14ac:dyDescent="0.25">
      <c r="A130" s="307" t="s">
        <v>440</v>
      </c>
      <c r="B130" s="307" t="s">
        <v>408</v>
      </c>
      <c r="C130" s="308"/>
      <c r="D130" s="308" t="s">
        <v>262</v>
      </c>
      <c r="E130" s="308" t="s">
        <v>263</v>
      </c>
      <c r="F130" s="308">
        <v>443</v>
      </c>
      <c r="G130" s="309">
        <v>49.92</v>
      </c>
      <c r="H130" s="310">
        <v>0</v>
      </c>
      <c r="I130" s="311" t="s">
        <v>273</v>
      </c>
      <c r="J130" s="312"/>
      <c r="K130" s="308"/>
      <c r="L130" s="308" t="s">
        <v>265</v>
      </c>
      <c r="M130" s="313">
        <v>44651.267361111109</v>
      </c>
      <c r="N130" s="308" t="s">
        <v>265</v>
      </c>
      <c r="O130" s="313">
        <v>44651.513888888891</v>
      </c>
      <c r="P130" s="314" t="s">
        <v>266</v>
      </c>
      <c r="Q130" s="308" t="s">
        <v>267</v>
      </c>
      <c r="R130" s="308" t="s">
        <v>268</v>
      </c>
      <c r="S130" s="319">
        <v>58</v>
      </c>
      <c r="T130" s="316"/>
      <c r="U130" s="316"/>
      <c r="V130" s="316"/>
      <c r="W130" s="317" t="s">
        <v>269</v>
      </c>
      <c r="X130" s="317" t="s">
        <v>270</v>
      </c>
      <c r="Y130" s="320" t="s">
        <v>271</v>
      </c>
      <c r="Z130" s="321">
        <v>6.42</v>
      </c>
      <c r="AA130" s="321">
        <v>5.92</v>
      </c>
      <c r="AB130" s="321">
        <v>1.1000000000000001</v>
      </c>
    </row>
    <row r="131" spans="1:28" x14ac:dyDescent="0.25">
      <c r="A131" s="307" t="s">
        <v>441</v>
      </c>
      <c r="B131" s="307" t="s">
        <v>284</v>
      </c>
      <c r="C131" s="308"/>
      <c r="D131" s="308" t="s">
        <v>262</v>
      </c>
      <c r="E131" s="308" t="s">
        <v>263</v>
      </c>
      <c r="F131" s="308">
        <v>443</v>
      </c>
      <c r="G131" s="309">
        <v>49.92</v>
      </c>
      <c r="H131" s="310">
        <v>9</v>
      </c>
      <c r="I131" s="311" t="s">
        <v>273</v>
      </c>
      <c r="J131" s="312"/>
      <c r="K131" s="308"/>
      <c r="L131" s="308" t="s">
        <v>265</v>
      </c>
      <c r="M131" s="313">
        <v>44651.392361111109</v>
      </c>
      <c r="N131" s="308" t="s">
        <v>265</v>
      </c>
      <c r="O131" s="313">
        <v>44651.715277777781</v>
      </c>
      <c r="P131" s="314" t="s">
        <v>266</v>
      </c>
      <c r="Q131" s="308" t="s">
        <v>267</v>
      </c>
      <c r="R131" s="308" t="s">
        <v>268</v>
      </c>
      <c r="S131" s="319">
        <v>3</v>
      </c>
      <c r="T131" s="316"/>
      <c r="U131" s="316"/>
      <c r="V131" s="316"/>
      <c r="W131" s="317" t="s">
        <v>269</v>
      </c>
      <c r="X131" s="317" t="s">
        <v>270</v>
      </c>
      <c r="Y131" s="320" t="s">
        <v>271</v>
      </c>
      <c r="Z131" s="321">
        <v>8.25</v>
      </c>
      <c r="AA131" s="321">
        <v>7.75</v>
      </c>
      <c r="AB131" s="321">
        <v>0.15</v>
      </c>
    </row>
    <row r="132" spans="1:28" x14ac:dyDescent="0.25">
      <c r="A132" s="307" t="s">
        <v>442</v>
      </c>
      <c r="B132" s="307" t="s">
        <v>408</v>
      </c>
      <c r="C132" s="308"/>
      <c r="D132" s="308" t="s">
        <v>262</v>
      </c>
      <c r="E132" s="308" t="s">
        <v>263</v>
      </c>
      <c r="F132" s="308">
        <v>443</v>
      </c>
      <c r="G132" s="309">
        <v>49.92</v>
      </c>
      <c r="H132" s="310">
        <v>0</v>
      </c>
      <c r="I132" s="311" t="s">
        <v>273</v>
      </c>
      <c r="J132" s="312"/>
      <c r="K132" s="308"/>
      <c r="L132" s="308" t="s">
        <v>265</v>
      </c>
      <c r="M132" s="313">
        <v>44651.871527777781</v>
      </c>
      <c r="N132" s="308" t="s">
        <v>265</v>
      </c>
      <c r="O132" s="313">
        <v>44651.958333333336</v>
      </c>
      <c r="P132" s="314" t="s">
        <v>266</v>
      </c>
      <c r="Q132" s="308" t="s">
        <v>267</v>
      </c>
      <c r="R132" s="308" t="s">
        <v>268</v>
      </c>
      <c r="S132" s="319">
        <v>115</v>
      </c>
      <c r="T132" s="316"/>
      <c r="U132" s="316"/>
      <c r="V132" s="316"/>
      <c r="W132" s="317" t="s">
        <v>269</v>
      </c>
      <c r="X132" s="317" t="s">
        <v>270</v>
      </c>
      <c r="Y132" s="320" t="s">
        <v>271</v>
      </c>
      <c r="Z132" s="321">
        <v>2.58</v>
      </c>
      <c r="AA132" s="321">
        <v>2.08</v>
      </c>
      <c r="AB132" s="321">
        <v>1.17</v>
      </c>
    </row>
    <row r="133" spans="1:28" x14ac:dyDescent="0.25">
      <c r="A133" s="307" t="s">
        <v>443</v>
      </c>
      <c r="B133" s="307" t="s">
        <v>288</v>
      </c>
      <c r="C133" s="308"/>
      <c r="D133" s="308" t="s">
        <v>262</v>
      </c>
      <c r="E133" s="308" t="s">
        <v>263</v>
      </c>
      <c r="F133" s="308">
        <v>2537</v>
      </c>
      <c r="G133" s="309">
        <v>73.2</v>
      </c>
      <c r="H133" s="310">
        <v>17</v>
      </c>
      <c r="I133" s="311" t="s">
        <v>276</v>
      </c>
      <c r="J133" s="312"/>
      <c r="K133" s="308"/>
      <c r="L133" s="308" t="s">
        <v>265</v>
      </c>
      <c r="M133" s="313">
        <v>44651.909722222219</v>
      </c>
      <c r="N133" s="308" t="s">
        <v>265</v>
      </c>
      <c r="O133" s="313">
        <v>44652.21875</v>
      </c>
      <c r="P133" s="314" t="s">
        <v>266</v>
      </c>
      <c r="Q133" s="308" t="s">
        <v>424</v>
      </c>
      <c r="R133" s="308" t="s">
        <v>425</v>
      </c>
      <c r="S133" s="319">
        <v>277</v>
      </c>
      <c r="T133" s="316"/>
      <c r="U133" s="316"/>
      <c r="V133" s="316"/>
      <c r="W133" s="317" t="s">
        <v>269</v>
      </c>
      <c r="X133" s="317" t="s">
        <v>270</v>
      </c>
      <c r="Y133" s="320" t="s">
        <v>274</v>
      </c>
      <c r="Z133" s="321">
        <v>7.92</v>
      </c>
      <c r="AA133" s="321">
        <v>7.42</v>
      </c>
      <c r="AB133" s="321">
        <v>9.98</v>
      </c>
    </row>
    <row r="134" spans="1:28" x14ac:dyDescent="0.25">
      <c r="A134" s="307" t="s">
        <v>444</v>
      </c>
      <c r="B134" s="307" t="s">
        <v>445</v>
      </c>
      <c r="C134" s="308"/>
      <c r="D134" s="308" t="s">
        <v>173</v>
      </c>
      <c r="E134" s="308" t="s">
        <v>255</v>
      </c>
      <c r="F134" s="308">
        <v>10186</v>
      </c>
      <c r="G134" s="309">
        <v>137.03</v>
      </c>
      <c r="H134" s="310">
        <v>23</v>
      </c>
      <c r="I134" s="311" t="s">
        <v>268</v>
      </c>
      <c r="J134" s="312"/>
      <c r="K134" s="308"/>
      <c r="L134" s="308" t="s">
        <v>378</v>
      </c>
      <c r="M134" s="313">
        <v>44649.378472222219</v>
      </c>
      <c r="N134" s="308" t="s">
        <v>446</v>
      </c>
      <c r="O134" s="313">
        <v>44655.704861111109</v>
      </c>
      <c r="P134" s="314" t="s">
        <v>447</v>
      </c>
      <c r="Q134" s="308" t="s">
        <v>448</v>
      </c>
      <c r="R134" s="308" t="s">
        <v>449</v>
      </c>
      <c r="S134" s="319">
        <v>15000</v>
      </c>
      <c r="T134" s="316"/>
      <c r="U134" s="316"/>
      <c r="V134" s="316"/>
      <c r="W134" s="317" t="s">
        <v>269</v>
      </c>
      <c r="X134" s="317" t="s">
        <v>270</v>
      </c>
      <c r="Y134" s="320" t="s">
        <v>274</v>
      </c>
      <c r="Z134" s="321">
        <v>152.66999999999999</v>
      </c>
      <c r="AA134" s="321">
        <v>151.83000000000001</v>
      </c>
      <c r="AB134" s="321">
        <v>92</v>
      </c>
    </row>
    <row r="138" spans="1:28" x14ac:dyDescent="0.25">
      <c r="A138" s="200" t="s">
        <v>450</v>
      </c>
    </row>
  </sheetData>
  <pageMargins left="0.7" right="0.7" top="0.75" bottom="0.75" header="0.3" footer="0.3"/>
  <pageSetup orientation="portrait" verticalDpi="0" r:id="rId1"/>
  <ignoredErrors>
    <ignoredError sqref="A13:A134" numberStoredAsText="1"/>
  </ignoredErrors>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9"/>
  <sheetViews>
    <sheetView workbookViewId="0">
      <selection activeCell="B7" sqref="B7"/>
    </sheetView>
  </sheetViews>
  <sheetFormatPr baseColWidth="10" defaultColWidth="11.42578125" defaultRowHeight="15" x14ac:dyDescent="0.25"/>
  <cols>
    <col min="1" max="1" width="19.85546875" style="200" customWidth="1"/>
    <col min="2" max="2" width="21.5703125" style="200" customWidth="1"/>
    <col min="3" max="3" width="15.7109375" style="200" customWidth="1"/>
    <col min="4" max="4" width="20" style="200" customWidth="1"/>
    <col min="5" max="5" width="11.7109375" style="200" customWidth="1"/>
    <col min="6" max="6" width="8.28515625" style="200" bestFit="1" customWidth="1"/>
    <col min="7" max="7" width="10" style="200" bestFit="1" customWidth="1"/>
    <col min="8" max="8" width="10.5703125" style="200" bestFit="1" customWidth="1"/>
    <col min="9" max="9" width="23.85546875" style="200" customWidth="1"/>
    <col min="10" max="10" width="19" style="200" customWidth="1"/>
    <col min="11" max="11" width="16.7109375" style="200" customWidth="1"/>
    <col min="12" max="12" width="19.7109375" style="200" customWidth="1"/>
    <col min="13" max="13" width="22" style="200" customWidth="1"/>
    <col min="14" max="14" width="20.140625" style="200" customWidth="1"/>
    <col min="15" max="15" width="20.85546875" style="200" customWidth="1"/>
    <col min="16" max="16" width="25.42578125" style="200" customWidth="1"/>
    <col min="17" max="17" width="16.7109375" style="200" customWidth="1"/>
    <col min="18" max="18" width="13.140625" style="200" customWidth="1"/>
    <col min="19" max="19" width="13.7109375" style="200" customWidth="1"/>
    <col min="20" max="20" width="13.140625" style="200" customWidth="1"/>
    <col min="21" max="22" width="11.5703125" style="200" customWidth="1"/>
    <col min="23" max="23" width="15.140625" style="200" bestFit="1" customWidth="1"/>
    <col min="24" max="24" width="20.7109375" style="200" customWidth="1"/>
    <col min="25" max="25" width="15.85546875" style="200" customWidth="1"/>
    <col min="26" max="26" width="26.5703125" style="200" customWidth="1"/>
    <col min="27" max="27" width="26.42578125" style="200" customWidth="1"/>
    <col min="28" max="28" width="30" style="200" customWidth="1"/>
    <col min="29" max="16384" width="11.42578125" style="200"/>
  </cols>
  <sheetData>
    <row r="1" spans="1:28" s="292" customFormat="1" ht="21" customHeight="1" x14ac:dyDescent="0.3">
      <c r="A1" s="291" t="s">
        <v>183</v>
      </c>
      <c r="D1" s="293"/>
      <c r="E1" s="293"/>
      <c r="F1" s="293"/>
      <c r="G1" s="293"/>
      <c r="H1" s="293"/>
      <c r="I1" s="293"/>
      <c r="J1" s="293"/>
      <c r="K1" s="293"/>
      <c r="L1" s="293"/>
      <c r="M1" s="293"/>
      <c r="N1" s="293"/>
      <c r="O1" s="293"/>
    </row>
    <row r="2" spans="1:28" s="292" customFormat="1" x14ac:dyDescent="0.25">
      <c r="B2" s="294"/>
    </row>
    <row r="3" spans="1:28" s="292" customFormat="1" x14ac:dyDescent="0.25">
      <c r="A3" s="295" t="s">
        <v>134</v>
      </c>
      <c r="B3" s="296" t="s">
        <v>184</v>
      </c>
    </row>
    <row r="4" spans="1:28" s="292" customFormat="1" ht="18.75" x14ac:dyDescent="0.3">
      <c r="A4" s="296" t="s">
        <v>136</v>
      </c>
      <c r="C4" s="297"/>
      <c r="D4" s="297"/>
      <c r="E4" s="297"/>
      <c r="F4" s="297"/>
      <c r="G4" s="297"/>
      <c r="H4" s="297"/>
      <c r="I4" s="297"/>
      <c r="J4" s="297"/>
      <c r="K4" s="297"/>
      <c r="L4" s="297"/>
      <c r="M4" s="297"/>
      <c r="N4" s="297"/>
      <c r="O4" s="297"/>
      <c r="P4" s="297"/>
      <c r="Q4" s="298"/>
      <c r="R4" s="298"/>
    </row>
    <row r="5" spans="1:28" s="292" customFormat="1" ht="15.75" x14ac:dyDescent="0.25">
      <c r="A5" s="296" t="s">
        <v>185</v>
      </c>
      <c r="C5" s="299"/>
      <c r="D5" s="299"/>
      <c r="E5" s="299"/>
      <c r="F5" s="299"/>
      <c r="G5" s="299"/>
      <c r="H5" s="299"/>
      <c r="I5" s="299"/>
      <c r="J5" s="299"/>
      <c r="K5" s="299"/>
      <c r="L5" s="299"/>
      <c r="M5" s="299"/>
      <c r="N5" s="299"/>
      <c r="O5" s="299"/>
      <c r="P5" s="298"/>
      <c r="Q5" s="298"/>
      <c r="R5" s="298"/>
      <c r="S5" s="298"/>
      <c r="T5" s="298"/>
    </row>
    <row r="6" spans="1:28" x14ac:dyDescent="0.25">
      <c r="P6" s="298"/>
      <c r="Q6" s="298"/>
      <c r="R6" s="298"/>
      <c r="S6" s="298"/>
      <c r="T6" s="298"/>
    </row>
    <row r="7" spans="1:28" s="303" customFormat="1" x14ac:dyDescent="0.2">
      <c r="A7" s="301" t="s">
        <v>186</v>
      </c>
      <c r="B7" s="318" t="s">
        <v>451</v>
      </c>
      <c r="P7" s="298"/>
      <c r="Q7" s="298"/>
      <c r="R7" s="298"/>
      <c r="S7" s="298"/>
      <c r="T7" s="298"/>
    </row>
    <row r="8" spans="1:28" s="303" customFormat="1" x14ac:dyDescent="0.25">
      <c r="A8" s="304" t="s">
        <v>140</v>
      </c>
      <c r="B8" s="305">
        <v>2022</v>
      </c>
    </row>
    <row r="9" spans="1:28" s="303" customFormat="1" x14ac:dyDescent="0.25">
      <c r="A9" s="304" t="s">
        <v>141</v>
      </c>
      <c r="B9" s="306" t="s">
        <v>142</v>
      </c>
    </row>
    <row r="10" spans="1:28" s="303" customFormat="1" ht="12.75" x14ac:dyDescent="0.2"/>
    <row r="11" spans="1:28" s="303" customFormat="1" ht="12.75" x14ac:dyDescent="0.2">
      <c r="A11" s="303" t="s">
        <v>188</v>
      </c>
      <c r="B11" s="303" t="s">
        <v>189</v>
      </c>
      <c r="C11" s="303" t="s">
        <v>190</v>
      </c>
      <c r="D11" s="303" t="s">
        <v>191</v>
      </c>
      <c r="E11" s="303" t="s">
        <v>192</v>
      </c>
      <c r="F11" s="303" t="s">
        <v>193</v>
      </c>
      <c r="G11" s="303" t="s">
        <v>194</v>
      </c>
      <c r="H11" s="303" t="s">
        <v>195</v>
      </c>
      <c r="I11" s="303" t="s">
        <v>196</v>
      </c>
      <c r="J11" s="303" t="s">
        <v>197</v>
      </c>
      <c r="K11" s="303" t="s">
        <v>198</v>
      </c>
      <c r="L11" s="303" t="s">
        <v>199</v>
      </c>
      <c r="M11" s="303" t="s">
        <v>200</v>
      </c>
      <c r="N11" s="303" t="s">
        <v>201</v>
      </c>
      <c r="O11" s="303" t="s">
        <v>202</v>
      </c>
      <c r="P11" s="303" t="s">
        <v>203</v>
      </c>
      <c r="Q11" s="303" t="s">
        <v>146</v>
      </c>
      <c r="R11" s="303" t="s">
        <v>204</v>
      </c>
      <c r="S11" s="303" t="s">
        <v>143</v>
      </c>
      <c r="T11" s="303" t="s">
        <v>205</v>
      </c>
      <c r="U11" s="303" t="s">
        <v>206</v>
      </c>
      <c r="V11" s="303" t="s">
        <v>207</v>
      </c>
      <c r="W11" s="303" t="s">
        <v>208</v>
      </c>
      <c r="X11" s="303" t="s">
        <v>209</v>
      </c>
      <c r="Y11" s="303" t="s">
        <v>210</v>
      </c>
      <c r="Z11" s="303" t="s">
        <v>211</v>
      </c>
      <c r="AA11" s="303" t="s">
        <v>212</v>
      </c>
      <c r="AB11" s="303" t="s">
        <v>213</v>
      </c>
    </row>
    <row r="12" spans="1:28" x14ac:dyDescent="0.25">
      <c r="A12" s="307" t="s">
        <v>214</v>
      </c>
      <c r="B12" s="307" t="s">
        <v>452</v>
      </c>
      <c r="C12" s="308"/>
      <c r="D12" s="308" t="s">
        <v>262</v>
      </c>
      <c r="E12" s="308" t="s">
        <v>263</v>
      </c>
      <c r="F12" s="308">
        <v>498</v>
      </c>
      <c r="G12" s="309">
        <v>51.02</v>
      </c>
      <c r="H12" s="310">
        <v>10</v>
      </c>
      <c r="I12" s="311" t="s">
        <v>276</v>
      </c>
      <c r="J12" s="312"/>
      <c r="K12" s="308"/>
      <c r="L12" s="308" t="s">
        <v>263</v>
      </c>
      <c r="M12" s="313">
        <v>44621.052083333336</v>
      </c>
      <c r="N12" s="308" t="s">
        <v>263</v>
      </c>
      <c r="O12" s="313">
        <v>44621.215277777781</v>
      </c>
      <c r="P12" s="314" t="s">
        <v>266</v>
      </c>
      <c r="Q12" s="308" t="s">
        <v>267</v>
      </c>
      <c r="R12" s="308" t="s">
        <v>268</v>
      </c>
      <c r="S12" s="319"/>
      <c r="T12" s="316"/>
      <c r="U12" s="316"/>
      <c r="V12" s="316"/>
      <c r="W12" s="317" t="s">
        <v>453</v>
      </c>
      <c r="X12" s="317" t="s">
        <v>454</v>
      </c>
      <c r="Y12" s="320" t="s">
        <v>223</v>
      </c>
      <c r="Z12" s="321"/>
      <c r="AA12" s="321"/>
      <c r="AB12" s="321"/>
    </row>
    <row r="13" spans="1:28" x14ac:dyDescent="0.25">
      <c r="A13" s="307" t="s">
        <v>224</v>
      </c>
      <c r="B13" s="307" t="s">
        <v>455</v>
      </c>
      <c r="C13" s="308"/>
      <c r="D13" s="308" t="s">
        <v>262</v>
      </c>
      <c r="E13" s="308" t="s">
        <v>263</v>
      </c>
      <c r="F13" s="308">
        <v>448.62</v>
      </c>
      <c r="G13" s="309">
        <v>49.92</v>
      </c>
      <c r="H13" s="310">
        <v>9</v>
      </c>
      <c r="I13" s="311" t="s">
        <v>273</v>
      </c>
      <c r="J13" s="312"/>
      <c r="K13" s="308"/>
      <c r="L13" s="308" t="s">
        <v>263</v>
      </c>
      <c r="M13" s="313">
        <v>44621.28125</v>
      </c>
      <c r="N13" s="308" t="s">
        <v>263</v>
      </c>
      <c r="O13" s="313">
        <v>44622.999305555553</v>
      </c>
      <c r="P13" s="314" t="s">
        <v>266</v>
      </c>
      <c r="Q13" s="308" t="s">
        <v>267</v>
      </c>
      <c r="R13" s="308" t="s">
        <v>268</v>
      </c>
      <c r="S13" s="319"/>
      <c r="T13" s="316"/>
      <c r="U13" s="316"/>
      <c r="V13" s="316"/>
      <c r="W13" s="317" t="s">
        <v>453</v>
      </c>
      <c r="X13" s="317" t="s">
        <v>454</v>
      </c>
      <c r="Y13" s="320" t="s">
        <v>223</v>
      </c>
      <c r="Z13" s="321"/>
      <c r="AA13" s="321"/>
      <c r="AB13" s="321"/>
    </row>
    <row r="14" spans="1:28" x14ac:dyDescent="0.25">
      <c r="A14" s="307" t="s">
        <v>228</v>
      </c>
      <c r="B14" s="307" t="s">
        <v>456</v>
      </c>
      <c r="C14" s="308"/>
      <c r="D14" s="308" t="s">
        <v>262</v>
      </c>
      <c r="E14" s="308" t="s">
        <v>263</v>
      </c>
      <c r="F14" s="308">
        <v>318</v>
      </c>
      <c r="G14" s="309">
        <v>41.73</v>
      </c>
      <c r="H14" s="310">
        <v>8</v>
      </c>
      <c r="I14" s="311" t="s">
        <v>273</v>
      </c>
      <c r="J14" s="312"/>
      <c r="K14" s="308"/>
      <c r="L14" s="308" t="s">
        <v>263</v>
      </c>
      <c r="M14" s="313">
        <v>44621.472222222219</v>
      </c>
      <c r="N14" s="308" t="s">
        <v>263</v>
      </c>
      <c r="O14" s="313">
        <v>44622.274305555555</v>
      </c>
      <c r="P14" s="314" t="s">
        <v>266</v>
      </c>
      <c r="Q14" s="308" t="s">
        <v>267</v>
      </c>
      <c r="R14" s="308" t="s">
        <v>268</v>
      </c>
      <c r="S14" s="319"/>
      <c r="T14" s="316"/>
      <c r="U14" s="316"/>
      <c r="V14" s="316"/>
      <c r="W14" s="317" t="s">
        <v>457</v>
      </c>
      <c r="X14" s="317" t="s">
        <v>454</v>
      </c>
      <c r="Y14" s="320" t="s">
        <v>223</v>
      </c>
      <c r="Z14" s="321"/>
      <c r="AA14" s="321"/>
      <c r="AB14" s="321"/>
    </row>
    <row r="15" spans="1:28" x14ac:dyDescent="0.25">
      <c r="A15" s="307" t="s">
        <v>231</v>
      </c>
      <c r="B15" s="307" t="s">
        <v>458</v>
      </c>
      <c r="C15" s="308"/>
      <c r="D15" s="308" t="s">
        <v>262</v>
      </c>
      <c r="E15" s="308" t="s">
        <v>263</v>
      </c>
      <c r="F15" s="308">
        <v>1923</v>
      </c>
      <c r="G15" s="309">
        <v>63.4</v>
      </c>
      <c r="H15" s="310">
        <v>19</v>
      </c>
      <c r="I15" s="311" t="s">
        <v>276</v>
      </c>
      <c r="J15" s="312"/>
      <c r="K15" s="308"/>
      <c r="L15" s="308" t="s">
        <v>263</v>
      </c>
      <c r="M15" s="313">
        <v>44621.552083333336</v>
      </c>
      <c r="N15" s="308" t="s">
        <v>263</v>
      </c>
      <c r="O15" s="313">
        <v>44625.631944444445</v>
      </c>
      <c r="P15" s="314" t="s">
        <v>266</v>
      </c>
      <c r="Q15" s="308" t="s">
        <v>267</v>
      </c>
      <c r="R15" s="308" t="s">
        <v>268</v>
      </c>
      <c r="S15" s="319"/>
      <c r="T15" s="316"/>
      <c r="U15" s="316"/>
      <c r="V15" s="316"/>
      <c r="W15" s="317" t="s">
        <v>453</v>
      </c>
      <c r="X15" s="317" t="s">
        <v>454</v>
      </c>
      <c r="Y15" s="320" t="s">
        <v>223</v>
      </c>
      <c r="Z15" s="321"/>
      <c r="AA15" s="321"/>
      <c r="AB15" s="321"/>
    </row>
    <row r="16" spans="1:28" x14ac:dyDescent="0.25">
      <c r="A16" s="307" t="s">
        <v>233</v>
      </c>
      <c r="B16" s="307" t="s">
        <v>459</v>
      </c>
      <c r="C16" s="308"/>
      <c r="D16" s="308" t="s">
        <v>262</v>
      </c>
      <c r="E16" s="308" t="s">
        <v>263</v>
      </c>
      <c r="F16" s="308">
        <v>337</v>
      </c>
      <c r="G16" s="309">
        <v>50.29</v>
      </c>
      <c r="H16" s="310">
        <v>9</v>
      </c>
      <c r="I16" s="311" t="s">
        <v>273</v>
      </c>
      <c r="J16" s="312"/>
      <c r="K16" s="308"/>
      <c r="L16" s="308" t="s">
        <v>263</v>
      </c>
      <c r="M16" s="313">
        <v>44621.552083333336</v>
      </c>
      <c r="N16" s="308" t="s">
        <v>263</v>
      </c>
      <c r="O16" s="313">
        <v>44623.114583333336</v>
      </c>
      <c r="P16" s="314" t="s">
        <v>266</v>
      </c>
      <c r="Q16" s="308" t="s">
        <v>267</v>
      </c>
      <c r="R16" s="308" t="s">
        <v>268</v>
      </c>
      <c r="S16" s="319"/>
      <c r="T16" s="316"/>
      <c r="U16" s="316"/>
      <c r="V16" s="316"/>
      <c r="W16" s="317" t="s">
        <v>453</v>
      </c>
      <c r="X16" s="317" t="s">
        <v>454</v>
      </c>
      <c r="Y16" s="320" t="s">
        <v>223</v>
      </c>
      <c r="Z16" s="321"/>
      <c r="AA16" s="321"/>
      <c r="AB16" s="321"/>
    </row>
    <row r="17" spans="1:28" x14ac:dyDescent="0.25">
      <c r="A17" s="307" t="s">
        <v>235</v>
      </c>
      <c r="B17" s="307" t="s">
        <v>460</v>
      </c>
      <c r="C17" s="308"/>
      <c r="D17" s="308" t="s">
        <v>262</v>
      </c>
      <c r="E17" s="308" t="s">
        <v>263</v>
      </c>
      <c r="F17" s="308">
        <v>495</v>
      </c>
      <c r="G17" s="309">
        <v>45.28</v>
      </c>
      <c r="H17" s="310">
        <v>11</v>
      </c>
      <c r="I17" s="311" t="s">
        <v>273</v>
      </c>
      <c r="J17" s="312"/>
      <c r="K17" s="308"/>
      <c r="L17" s="308" t="s">
        <v>263</v>
      </c>
      <c r="M17" s="313">
        <v>44621.659722222219</v>
      </c>
      <c r="N17" s="308" t="s">
        <v>263</v>
      </c>
      <c r="O17" s="313">
        <v>44622.767361111109</v>
      </c>
      <c r="P17" s="314" t="s">
        <v>266</v>
      </c>
      <c r="Q17" s="308" t="s">
        <v>267</v>
      </c>
      <c r="R17" s="308" t="s">
        <v>268</v>
      </c>
      <c r="S17" s="319"/>
      <c r="T17" s="316"/>
      <c r="U17" s="316"/>
      <c r="V17" s="316"/>
      <c r="W17" s="317" t="s">
        <v>461</v>
      </c>
      <c r="X17" s="317" t="s">
        <v>454</v>
      </c>
      <c r="Y17" s="320" t="s">
        <v>223</v>
      </c>
      <c r="Z17" s="321"/>
      <c r="AA17" s="321"/>
      <c r="AB17" s="321"/>
    </row>
    <row r="18" spans="1:28" x14ac:dyDescent="0.25">
      <c r="A18" s="307" t="s">
        <v>238</v>
      </c>
      <c r="B18" s="307" t="s">
        <v>462</v>
      </c>
      <c r="C18" s="308"/>
      <c r="D18" s="308" t="s">
        <v>262</v>
      </c>
      <c r="E18" s="308" t="s">
        <v>263</v>
      </c>
      <c r="F18" s="308">
        <v>1571</v>
      </c>
      <c r="G18" s="309">
        <v>52.7</v>
      </c>
      <c r="H18" s="310">
        <v>14</v>
      </c>
      <c r="I18" s="311" t="s">
        <v>276</v>
      </c>
      <c r="J18" s="312"/>
      <c r="K18" s="308"/>
      <c r="L18" s="308" t="s">
        <v>263</v>
      </c>
      <c r="M18" s="313">
        <v>44621.715277777781</v>
      </c>
      <c r="N18" s="308" t="s">
        <v>263</v>
      </c>
      <c r="O18" s="313">
        <v>44623.708333333336</v>
      </c>
      <c r="P18" s="314" t="s">
        <v>266</v>
      </c>
      <c r="Q18" s="308" t="s">
        <v>267</v>
      </c>
      <c r="R18" s="308" t="s">
        <v>268</v>
      </c>
      <c r="S18" s="319"/>
      <c r="T18" s="316"/>
      <c r="U18" s="316"/>
      <c r="V18" s="316"/>
      <c r="W18" s="317" t="s">
        <v>453</v>
      </c>
      <c r="X18" s="317" t="s">
        <v>454</v>
      </c>
      <c r="Y18" s="320" t="s">
        <v>223</v>
      </c>
      <c r="Z18" s="321"/>
      <c r="AA18" s="321"/>
      <c r="AB18" s="321"/>
    </row>
    <row r="19" spans="1:28" x14ac:dyDescent="0.25">
      <c r="A19" s="307" t="s">
        <v>240</v>
      </c>
      <c r="B19" s="307" t="s">
        <v>463</v>
      </c>
      <c r="C19" s="308"/>
      <c r="D19" s="308" t="s">
        <v>262</v>
      </c>
      <c r="E19" s="308" t="s">
        <v>263</v>
      </c>
      <c r="F19" s="308">
        <v>337</v>
      </c>
      <c r="G19" s="309">
        <v>50.03</v>
      </c>
      <c r="H19" s="310">
        <v>9</v>
      </c>
      <c r="I19" s="311" t="s">
        <v>268</v>
      </c>
      <c r="J19" s="312"/>
      <c r="K19" s="308"/>
      <c r="L19" s="308" t="s">
        <v>263</v>
      </c>
      <c r="M19" s="313">
        <v>44621.777777777781</v>
      </c>
      <c r="N19" s="308" t="s">
        <v>263</v>
      </c>
      <c r="O19" s="313">
        <v>44622.270833333336</v>
      </c>
      <c r="P19" s="314" t="s">
        <v>266</v>
      </c>
      <c r="Q19" s="308" t="s">
        <v>267</v>
      </c>
      <c r="R19" s="308" t="s">
        <v>268</v>
      </c>
      <c r="S19" s="319"/>
      <c r="T19" s="316"/>
      <c r="U19" s="316"/>
      <c r="V19" s="316"/>
      <c r="W19" s="317" t="s">
        <v>457</v>
      </c>
      <c r="X19" s="317" t="s">
        <v>454</v>
      </c>
      <c r="Y19" s="320" t="s">
        <v>223</v>
      </c>
      <c r="Z19" s="321"/>
      <c r="AA19" s="321"/>
      <c r="AB19" s="321"/>
    </row>
    <row r="20" spans="1:28" x14ac:dyDescent="0.25">
      <c r="A20" s="307" t="s">
        <v>243</v>
      </c>
      <c r="B20" s="307" t="s">
        <v>464</v>
      </c>
      <c r="C20" s="308"/>
      <c r="D20" s="308" t="s">
        <v>262</v>
      </c>
      <c r="E20" s="308" t="s">
        <v>263</v>
      </c>
      <c r="F20" s="308">
        <v>460</v>
      </c>
      <c r="G20" s="309">
        <v>48.09</v>
      </c>
      <c r="H20" s="310">
        <v>10</v>
      </c>
      <c r="I20" s="311" t="s">
        <v>276</v>
      </c>
      <c r="J20" s="312"/>
      <c r="K20" s="308"/>
      <c r="L20" s="308" t="s">
        <v>263</v>
      </c>
      <c r="M20" s="313">
        <v>44621.927083333336</v>
      </c>
      <c r="N20" s="308" t="s">
        <v>263</v>
      </c>
      <c r="O20" s="313">
        <v>44622.625</v>
      </c>
      <c r="P20" s="314" t="s">
        <v>266</v>
      </c>
      <c r="Q20" s="308" t="s">
        <v>267</v>
      </c>
      <c r="R20" s="308" t="s">
        <v>268</v>
      </c>
      <c r="S20" s="319"/>
      <c r="T20" s="316"/>
      <c r="U20" s="316"/>
      <c r="V20" s="316"/>
      <c r="W20" s="317" t="s">
        <v>453</v>
      </c>
      <c r="X20" s="317" t="s">
        <v>454</v>
      </c>
      <c r="Y20" s="320" t="s">
        <v>223</v>
      </c>
      <c r="Z20" s="321"/>
      <c r="AA20" s="321"/>
      <c r="AB20" s="321"/>
    </row>
    <row r="21" spans="1:28" x14ac:dyDescent="0.25">
      <c r="A21" s="307" t="s">
        <v>244</v>
      </c>
      <c r="B21" s="307" t="s">
        <v>465</v>
      </c>
      <c r="C21" s="308"/>
      <c r="D21" s="308" t="s">
        <v>296</v>
      </c>
      <c r="E21" s="308" t="s">
        <v>263</v>
      </c>
      <c r="F21" s="308">
        <v>8613</v>
      </c>
      <c r="G21" s="309">
        <v>120.49</v>
      </c>
      <c r="H21" s="310">
        <v>24</v>
      </c>
      <c r="I21" s="311" t="s">
        <v>217</v>
      </c>
      <c r="J21" s="312"/>
      <c r="K21" s="308"/>
      <c r="L21" s="308" t="s">
        <v>263</v>
      </c>
      <c r="M21" s="313">
        <v>44621.979166666664</v>
      </c>
      <c r="N21" s="308" t="s">
        <v>263</v>
      </c>
      <c r="O21" s="313">
        <v>44623.423611111109</v>
      </c>
      <c r="P21" s="314" t="s">
        <v>266</v>
      </c>
      <c r="Q21" s="308" t="s">
        <v>157</v>
      </c>
      <c r="R21" s="308" t="s">
        <v>466</v>
      </c>
      <c r="S21" s="319">
        <v>6127.1880000000001</v>
      </c>
      <c r="T21" s="316"/>
      <c r="U21" s="316"/>
      <c r="V21" s="316"/>
      <c r="W21" s="317" t="s">
        <v>457</v>
      </c>
      <c r="X21" s="317" t="s">
        <v>454</v>
      </c>
      <c r="Y21" s="320" t="s">
        <v>223</v>
      </c>
      <c r="Z21" s="321"/>
      <c r="AA21" s="321"/>
      <c r="AB21" s="321"/>
    </row>
    <row r="22" spans="1:28" x14ac:dyDescent="0.25">
      <c r="A22" s="307" t="s">
        <v>247</v>
      </c>
      <c r="B22" s="307" t="s">
        <v>467</v>
      </c>
      <c r="C22" s="308"/>
      <c r="D22" s="308" t="s">
        <v>262</v>
      </c>
      <c r="E22" s="308" t="s">
        <v>263</v>
      </c>
      <c r="F22" s="308">
        <v>443</v>
      </c>
      <c r="G22" s="309">
        <v>53.25</v>
      </c>
      <c r="H22" s="310">
        <v>9</v>
      </c>
      <c r="I22" s="311" t="s">
        <v>276</v>
      </c>
      <c r="J22" s="312"/>
      <c r="K22" s="308"/>
      <c r="L22" s="308" t="s">
        <v>263</v>
      </c>
      <c r="M22" s="313">
        <v>44622.045138888891</v>
      </c>
      <c r="N22" s="308" t="s">
        <v>263</v>
      </c>
      <c r="O22" s="313">
        <v>44623.09375</v>
      </c>
      <c r="P22" s="314" t="s">
        <v>266</v>
      </c>
      <c r="Q22" s="308" t="s">
        <v>267</v>
      </c>
      <c r="R22" s="308" t="s">
        <v>268</v>
      </c>
      <c r="S22" s="319"/>
      <c r="T22" s="316"/>
      <c r="U22" s="316"/>
      <c r="V22" s="316"/>
      <c r="W22" s="317" t="s">
        <v>457</v>
      </c>
      <c r="X22" s="317" t="s">
        <v>454</v>
      </c>
      <c r="Y22" s="320" t="s">
        <v>223</v>
      </c>
      <c r="Z22" s="321"/>
      <c r="AA22" s="321"/>
      <c r="AB22" s="321"/>
    </row>
    <row r="23" spans="1:28" x14ac:dyDescent="0.25">
      <c r="A23" s="307" t="s">
        <v>250</v>
      </c>
      <c r="B23" s="307" t="s">
        <v>468</v>
      </c>
      <c r="C23" s="308"/>
      <c r="D23" s="308" t="s">
        <v>262</v>
      </c>
      <c r="E23" s="308" t="s">
        <v>263</v>
      </c>
      <c r="F23" s="308">
        <v>1315</v>
      </c>
      <c r="G23" s="309">
        <v>53.5</v>
      </c>
      <c r="H23" s="310">
        <v>13</v>
      </c>
      <c r="I23" s="311" t="s">
        <v>469</v>
      </c>
      <c r="J23" s="312"/>
      <c r="K23" s="308"/>
      <c r="L23" s="308" t="s">
        <v>263</v>
      </c>
      <c r="M23" s="313">
        <v>44621.71875</v>
      </c>
      <c r="N23" s="308" t="s">
        <v>263</v>
      </c>
      <c r="O23" s="313">
        <v>44622.388888888891</v>
      </c>
      <c r="P23" s="314" t="s">
        <v>266</v>
      </c>
      <c r="Q23" s="308" t="s">
        <v>267</v>
      </c>
      <c r="R23" s="308" t="s">
        <v>268</v>
      </c>
      <c r="S23" s="319"/>
      <c r="T23" s="316"/>
      <c r="U23" s="316"/>
      <c r="V23" s="316"/>
      <c r="W23" s="317" t="s">
        <v>453</v>
      </c>
      <c r="X23" s="317" t="s">
        <v>454</v>
      </c>
      <c r="Y23" s="320" t="s">
        <v>223</v>
      </c>
      <c r="Z23" s="321"/>
      <c r="AA23" s="321"/>
      <c r="AB23" s="321"/>
    </row>
    <row r="24" spans="1:28" x14ac:dyDescent="0.25">
      <c r="A24" s="307" t="s">
        <v>251</v>
      </c>
      <c r="B24" s="307" t="s">
        <v>470</v>
      </c>
      <c r="C24" s="308"/>
      <c r="D24" s="308" t="s">
        <v>262</v>
      </c>
      <c r="E24" s="308" t="s">
        <v>263</v>
      </c>
      <c r="F24" s="308">
        <v>132</v>
      </c>
      <c r="G24" s="309">
        <v>28.36</v>
      </c>
      <c r="H24" s="310">
        <v>7</v>
      </c>
      <c r="I24" s="311" t="s">
        <v>273</v>
      </c>
      <c r="J24" s="312"/>
      <c r="K24" s="308"/>
      <c r="L24" s="308" t="s">
        <v>263</v>
      </c>
      <c r="M24" s="313">
        <v>44622.416666666664</v>
      </c>
      <c r="N24" s="308" t="s">
        <v>263</v>
      </c>
      <c r="O24" s="313">
        <v>44622.788194444445</v>
      </c>
      <c r="P24" s="314" t="s">
        <v>266</v>
      </c>
      <c r="Q24" s="308" t="s">
        <v>267</v>
      </c>
      <c r="R24" s="308" t="s">
        <v>268</v>
      </c>
      <c r="S24" s="319"/>
      <c r="T24" s="316"/>
      <c r="U24" s="316"/>
      <c r="V24" s="316"/>
      <c r="W24" s="317" t="s">
        <v>471</v>
      </c>
      <c r="X24" s="317" t="s">
        <v>454</v>
      </c>
      <c r="Y24" s="320" t="s">
        <v>223</v>
      </c>
      <c r="Z24" s="321"/>
      <c r="AA24" s="321"/>
      <c r="AB24" s="321"/>
    </row>
    <row r="25" spans="1:28" x14ac:dyDescent="0.25">
      <c r="A25" s="307" t="s">
        <v>253</v>
      </c>
      <c r="B25" s="307" t="s">
        <v>472</v>
      </c>
      <c r="C25" s="308"/>
      <c r="D25" s="308" t="s">
        <v>262</v>
      </c>
      <c r="E25" s="308" t="s">
        <v>263</v>
      </c>
      <c r="F25" s="308">
        <v>1571</v>
      </c>
      <c r="G25" s="309">
        <v>57.95</v>
      </c>
      <c r="H25" s="310">
        <v>14</v>
      </c>
      <c r="I25" s="311" t="s">
        <v>276</v>
      </c>
      <c r="J25" s="312"/>
      <c r="K25" s="308"/>
      <c r="L25" s="308" t="s">
        <v>263</v>
      </c>
      <c r="M25" s="313">
        <v>44622.548611111109</v>
      </c>
      <c r="N25" s="308" t="s">
        <v>263</v>
      </c>
      <c r="O25" s="313">
        <v>44625.913194444445</v>
      </c>
      <c r="P25" s="314" t="s">
        <v>266</v>
      </c>
      <c r="Q25" s="308" t="s">
        <v>267</v>
      </c>
      <c r="R25" s="308" t="s">
        <v>268</v>
      </c>
      <c r="S25" s="319"/>
      <c r="T25" s="316"/>
      <c r="U25" s="316"/>
      <c r="V25" s="316"/>
      <c r="W25" s="317" t="s">
        <v>453</v>
      </c>
      <c r="X25" s="317" t="s">
        <v>454</v>
      </c>
      <c r="Y25" s="320" t="s">
        <v>223</v>
      </c>
      <c r="Z25" s="321"/>
      <c r="AA25" s="321"/>
      <c r="AB25" s="321"/>
    </row>
    <row r="26" spans="1:28" x14ac:dyDescent="0.25">
      <c r="A26" s="307" t="s">
        <v>256</v>
      </c>
      <c r="B26" s="307" t="s">
        <v>473</v>
      </c>
      <c r="C26" s="308"/>
      <c r="D26" s="308" t="s">
        <v>262</v>
      </c>
      <c r="E26" s="308" t="s">
        <v>263</v>
      </c>
      <c r="F26" s="308">
        <v>3753</v>
      </c>
      <c r="G26" s="309">
        <v>80.540000000000006</v>
      </c>
      <c r="H26" s="310">
        <v>19</v>
      </c>
      <c r="I26" s="311" t="s">
        <v>276</v>
      </c>
      <c r="J26" s="312"/>
      <c r="K26" s="308"/>
      <c r="L26" s="308" t="s">
        <v>263</v>
      </c>
      <c r="M26" s="313">
        <v>44622.385416666664</v>
      </c>
      <c r="N26" s="308" t="s">
        <v>263</v>
      </c>
      <c r="O26" s="313">
        <v>44624.614583333336</v>
      </c>
      <c r="P26" s="314" t="s">
        <v>266</v>
      </c>
      <c r="Q26" s="308" t="s">
        <v>267</v>
      </c>
      <c r="R26" s="308" t="s">
        <v>268</v>
      </c>
      <c r="S26" s="319"/>
      <c r="T26" s="316"/>
      <c r="U26" s="316"/>
      <c r="V26" s="316"/>
      <c r="W26" s="317" t="s">
        <v>457</v>
      </c>
      <c r="X26" s="317" t="s">
        <v>454</v>
      </c>
      <c r="Y26" s="320" t="s">
        <v>223</v>
      </c>
      <c r="Z26" s="321"/>
      <c r="AA26" s="321"/>
      <c r="AB26" s="321"/>
    </row>
    <row r="27" spans="1:28" x14ac:dyDescent="0.25">
      <c r="A27" s="307" t="s">
        <v>257</v>
      </c>
      <c r="B27" s="307" t="s">
        <v>474</v>
      </c>
      <c r="C27" s="308"/>
      <c r="D27" s="308" t="s">
        <v>262</v>
      </c>
      <c r="E27" s="308" t="s">
        <v>263</v>
      </c>
      <c r="F27" s="308">
        <v>632</v>
      </c>
      <c r="G27" s="309">
        <v>54.91</v>
      </c>
      <c r="H27" s="310">
        <v>11</v>
      </c>
      <c r="I27" s="311" t="s">
        <v>276</v>
      </c>
      <c r="J27" s="312"/>
      <c r="K27" s="308"/>
      <c r="L27" s="308" t="s">
        <v>263</v>
      </c>
      <c r="M27" s="313">
        <v>44622.482638888891</v>
      </c>
      <c r="N27" s="308" t="s">
        <v>263</v>
      </c>
      <c r="O27" s="313">
        <v>44622.96875</v>
      </c>
      <c r="P27" s="314" t="s">
        <v>266</v>
      </c>
      <c r="Q27" s="308" t="s">
        <v>267</v>
      </c>
      <c r="R27" s="308" t="s">
        <v>268</v>
      </c>
      <c r="S27" s="319"/>
      <c r="T27" s="316"/>
      <c r="U27" s="316"/>
      <c r="V27" s="316"/>
      <c r="W27" s="317" t="s">
        <v>453</v>
      </c>
      <c r="X27" s="317" t="s">
        <v>454</v>
      </c>
      <c r="Y27" s="320" t="s">
        <v>223</v>
      </c>
      <c r="Z27" s="321"/>
      <c r="AA27" s="321"/>
      <c r="AB27" s="321"/>
    </row>
    <row r="28" spans="1:28" x14ac:dyDescent="0.25">
      <c r="A28" s="307" t="s">
        <v>287</v>
      </c>
      <c r="B28" s="307" t="s">
        <v>463</v>
      </c>
      <c r="C28" s="308"/>
      <c r="D28" s="308" t="s">
        <v>262</v>
      </c>
      <c r="E28" s="308" t="s">
        <v>263</v>
      </c>
      <c r="F28" s="308">
        <v>337</v>
      </c>
      <c r="G28" s="309">
        <v>50.03</v>
      </c>
      <c r="H28" s="310">
        <v>9</v>
      </c>
      <c r="I28" s="311" t="s">
        <v>268</v>
      </c>
      <c r="J28" s="312"/>
      <c r="K28" s="308"/>
      <c r="L28" s="308" t="s">
        <v>263</v>
      </c>
      <c r="M28" s="313">
        <v>44622.482638888891</v>
      </c>
      <c r="N28" s="308" t="s">
        <v>263</v>
      </c>
      <c r="O28" s="313">
        <v>44623.309027777781</v>
      </c>
      <c r="P28" s="314" t="s">
        <v>266</v>
      </c>
      <c r="Q28" s="308" t="s">
        <v>267</v>
      </c>
      <c r="R28" s="308" t="s">
        <v>268</v>
      </c>
      <c r="S28" s="319"/>
      <c r="T28" s="316"/>
      <c r="U28" s="316"/>
      <c r="V28" s="316"/>
      <c r="W28" s="317" t="s">
        <v>461</v>
      </c>
      <c r="X28" s="317" t="s">
        <v>454</v>
      </c>
      <c r="Y28" s="320" t="s">
        <v>223</v>
      </c>
      <c r="Z28" s="321"/>
      <c r="AA28" s="321"/>
      <c r="AB28" s="321"/>
    </row>
    <row r="29" spans="1:28" x14ac:dyDescent="0.25">
      <c r="A29" s="307" t="s">
        <v>289</v>
      </c>
      <c r="B29" s="307" t="s">
        <v>475</v>
      </c>
      <c r="C29" s="308"/>
      <c r="D29" s="308" t="s">
        <v>262</v>
      </c>
      <c r="E29" s="308" t="s">
        <v>263</v>
      </c>
      <c r="F29" s="308">
        <v>1235</v>
      </c>
      <c r="G29" s="309">
        <v>66.2</v>
      </c>
      <c r="H29" s="310">
        <v>14</v>
      </c>
      <c r="I29" s="311" t="s">
        <v>276</v>
      </c>
      <c r="J29" s="312"/>
      <c r="K29" s="308"/>
      <c r="L29" s="308" t="s">
        <v>263</v>
      </c>
      <c r="M29" s="313">
        <v>44622.520833333336</v>
      </c>
      <c r="N29" s="308" t="s">
        <v>263</v>
      </c>
      <c r="O29" s="313">
        <v>44623.666666666664</v>
      </c>
      <c r="P29" s="314" t="s">
        <v>266</v>
      </c>
      <c r="Q29" s="308" t="s">
        <v>267</v>
      </c>
      <c r="R29" s="308" t="s">
        <v>268</v>
      </c>
      <c r="S29" s="319"/>
      <c r="T29" s="316"/>
      <c r="U29" s="316"/>
      <c r="V29" s="316"/>
      <c r="W29" s="317" t="s">
        <v>461</v>
      </c>
      <c r="X29" s="317" t="s">
        <v>454</v>
      </c>
      <c r="Y29" s="320" t="s">
        <v>223</v>
      </c>
      <c r="Z29" s="321"/>
      <c r="AA29" s="321"/>
      <c r="AB29" s="321"/>
    </row>
    <row r="30" spans="1:28" x14ac:dyDescent="0.25">
      <c r="A30" s="307" t="s">
        <v>290</v>
      </c>
      <c r="B30" s="307" t="s">
        <v>456</v>
      </c>
      <c r="C30" s="308"/>
      <c r="D30" s="308" t="s">
        <v>262</v>
      </c>
      <c r="E30" s="308" t="s">
        <v>263</v>
      </c>
      <c r="F30" s="308">
        <v>318</v>
      </c>
      <c r="G30" s="309">
        <v>41.73</v>
      </c>
      <c r="H30" s="310">
        <v>8</v>
      </c>
      <c r="I30" s="311" t="s">
        <v>273</v>
      </c>
      <c r="J30" s="312"/>
      <c r="K30" s="308"/>
      <c r="L30" s="308" t="s">
        <v>263</v>
      </c>
      <c r="M30" s="313">
        <v>44622.552083333336</v>
      </c>
      <c r="N30" s="308" t="s">
        <v>263</v>
      </c>
      <c r="O30" s="313">
        <v>44623.302083333336</v>
      </c>
      <c r="P30" s="314" t="s">
        <v>266</v>
      </c>
      <c r="Q30" s="308" t="s">
        <v>267</v>
      </c>
      <c r="R30" s="308" t="s">
        <v>268</v>
      </c>
      <c r="S30" s="319"/>
      <c r="T30" s="316"/>
      <c r="U30" s="316"/>
      <c r="V30" s="316"/>
      <c r="W30" s="317" t="s">
        <v>461</v>
      </c>
      <c r="X30" s="317" t="s">
        <v>454</v>
      </c>
      <c r="Y30" s="320" t="s">
        <v>223</v>
      </c>
      <c r="Z30" s="321"/>
      <c r="AA30" s="321"/>
      <c r="AB30" s="321"/>
    </row>
    <row r="31" spans="1:28" x14ac:dyDescent="0.25">
      <c r="A31" s="307" t="s">
        <v>291</v>
      </c>
      <c r="B31" s="307" t="s">
        <v>476</v>
      </c>
      <c r="C31" s="308"/>
      <c r="D31" s="308" t="s">
        <v>262</v>
      </c>
      <c r="E31" s="308" t="s">
        <v>263</v>
      </c>
      <c r="F31" s="308">
        <v>1111</v>
      </c>
      <c r="G31" s="309">
        <v>58.3</v>
      </c>
      <c r="H31" s="310">
        <v>15</v>
      </c>
      <c r="I31" s="311" t="s">
        <v>276</v>
      </c>
      <c r="J31" s="312"/>
      <c r="K31" s="308"/>
      <c r="L31" s="308" t="s">
        <v>263</v>
      </c>
      <c r="M31" s="313">
        <v>44622.559027777781</v>
      </c>
      <c r="N31" s="308" t="s">
        <v>263</v>
      </c>
      <c r="O31" s="313">
        <v>44622.840277777781</v>
      </c>
      <c r="P31" s="314" t="s">
        <v>266</v>
      </c>
      <c r="Q31" s="308" t="s">
        <v>267</v>
      </c>
      <c r="R31" s="308" t="s">
        <v>268</v>
      </c>
      <c r="S31" s="319"/>
      <c r="T31" s="316"/>
      <c r="U31" s="316"/>
      <c r="V31" s="316"/>
      <c r="W31" s="317" t="s">
        <v>453</v>
      </c>
      <c r="X31" s="317" t="s">
        <v>454</v>
      </c>
      <c r="Y31" s="320" t="s">
        <v>223</v>
      </c>
      <c r="Z31" s="321"/>
      <c r="AA31" s="321"/>
      <c r="AB31" s="321"/>
    </row>
    <row r="32" spans="1:28" x14ac:dyDescent="0.25">
      <c r="A32" s="307" t="s">
        <v>292</v>
      </c>
      <c r="B32" s="307" t="s">
        <v>452</v>
      </c>
      <c r="C32" s="308"/>
      <c r="D32" s="308" t="s">
        <v>262</v>
      </c>
      <c r="E32" s="308" t="s">
        <v>263</v>
      </c>
      <c r="F32" s="308">
        <v>498</v>
      </c>
      <c r="G32" s="309">
        <v>51.02</v>
      </c>
      <c r="H32" s="310">
        <v>10</v>
      </c>
      <c r="I32" s="311" t="s">
        <v>276</v>
      </c>
      <c r="J32" s="312"/>
      <c r="K32" s="308"/>
      <c r="L32" s="308" t="s">
        <v>263</v>
      </c>
      <c r="M32" s="313">
        <v>44622.604166666664</v>
      </c>
      <c r="N32" s="308" t="s">
        <v>263</v>
      </c>
      <c r="O32" s="313">
        <v>44622.840277777781</v>
      </c>
      <c r="P32" s="314" t="s">
        <v>266</v>
      </c>
      <c r="Q32" s="308" t="s">
        <v>267</v>
      </c>
      <c r="R32" s="308" t="s">
        <v>268</v>
      </c>
      <c r="S32" s="319"/>
      <c r="T32" s="316"/>
      <c r="U32" s="316"/>
      <c r="V32" s="316"/>
      <c r="W32" s="317" t="s">
        <v>453</v>
      </c>
      <c r="X32" s="317" t="s">
        <v>454</v>
      </c>
      <c r="Y32" s="320" t="s">
        <v>223</v>
      </c>
      <c r="Z32" s="321"/>
      <c r="AA32" s="321"/>
      <c r="AB32" s="321"/>
    </row>
    <row r="33" spans="1:28" x14ac:dyDescent="0.25">
      <c r="A33" s="307" t="s">
        <v>293</v>
      </c>
      <c r="B33" s="307" t="s">
        <v>477</v>
      </c>
      <c r="C33" s="308"/>
      <c r="D33" s="308" t="s">
        <v>262</v>
      </c>
      <c r="E33" s="308" t="s">
        <v>263</v>
      </c>
      <c r="F33" s="308">
        <v>498</v>
      </c>
      <c r="G33" s="309">
        <v>55.15</v>
      </c>
      <c r="H33" s="310">
        <v>10</v>
      </c>
      <c r="I33" s="311" t="s">
        <v>273</v>
      </c>
      <c r="J33" s="312"/>
      <c r="K33" s="308"/>
      <c r="L33" s="308" t="s">
        <v>263</v>
      </c>
      <c r="M33" s="313">
        <v>44622.909722222219</v>
      </c>
      <c r="N33" s="308" t="s">
        <v>263</v>
      </c>
      <c r="O33" s="313">
        <v>44623.861111111109</v>
      </c>
      <c r="P33" s="314" t="s">
        <v>266</v>
      </c>
      <c r="Q33" s="308" t="s">
        <v>267</v>
      </c>
      <c r="R33" s="308" t="s">
        <v>268</v>
      </c>
      <c r="S33" s="319"/>
      <c r="T33" s="316"/>
      <c r="U33" s="316"/>
      <c r="V33" s="316"/>
      <c r="W33" s="317" t="s">
        <v>453</v>
      </c>
      <c r="X33" s="317" t="s">
        <v>454</v>
      </c>
      <c r="Y33" s="320" t="s">
        <v>223</v>
      </c>
      <c r="Z33" s="321"/>
      <c r="AA33" s="321"/>
      <c r="AB33" s="321"/>
    </row>
    <row r="34" spans="1:28" x14ac:dyDescent="0.25">
      <c r="A34" s="307" t="s">
        <v>294</v>
      </c>
      <c r="B34" s="307" t="s">
        <v>478</v>
      </c>
      <c r="C34" s="308"/>
      <c r="D34" s="308" t="s">
        <v>262</v>
      </c>
      <c r="E34" s="308" t="s">
        <v>263</v>
      </c>
      <c r="F34" s="308">
        <v>449</v>
      </c>
      <c r="G34" s="309">
        <v>50.3</v>
      </c>
      <c r="H34" s="310">
        <v>9</v>
      </c>
      <c r="I34" s="311" t="s">
        <v>273</v>
      </c>
      <c r="J34" s="312"/>
      <c r="K34" s="308"/>
      <c r="L34" s="308" t="s">
        <v>263</v>
      </c>
      <c r="M34" s="313">
        <v>44623.013888888891</v>
      </c>
      <c r="N34" s="308" t="s">
        <v>263</v>
      </c>
      <c r="O34" s="313">
        <v>44623.875</v>
      </c>
      <c r="P34" s="314" t="s">
        <v>266</v>
      </c>
      <c r="Q34" s="308" t="s">
        <v>267</v>
      </c>
      <c r="R34" s="308" t="s">
        <v>268</v>
      </c>
      <c r="S34" s="319"/>
      <c r="T34" s="316"/>
      <c r="U34" s="316"/>
      <c r="V34" s="316"/>
      <c r="W34" s="317" t="s">
        <v>479</v>
      </c>
      <c r="X34" s="317" t="s">
        <v>454</v>
      </c>
      <c r="Y34" s="320" t="s">
        <v>223</v>
      </c>
      <c r="Z34" s="321"/>
      <c r="AA34" s="321"/>
      <c r="AB34" s="321"/>
    </row>
    <row r="35" spans="1:28" x14ac:dyDescent="0.25">
      <c r="A35" s="307" t="s">
        <v>302</v>
      </c>
      <c r="B35" s="307" t="s">
        <v>480</v>
      </c>
      <c r="C35" s="308"/>
      <c r="D35" s="308" t="s">
        <v>262</v>
      </c>
      <c r="E35" s="308" t="s">
        <v>263</v>
      </c>
      <c r="F35" s="308">
        <v>325</v>
      </c>
      <c r="G35" s="309">
        <v>49.75</v>
      </c>
      <c r="H35" s="310">
        <v>9</v>
      </c>
      <c r="I35" s="311" t="s">
        <v>273</v>
      </c>
      <c r="J35" s="312"/>
      <c r="K35" s="308"/>
      <c r="L35" s="308" t="s">
        <v>263</v>
      </c>
      <c r="M35" s="313">
        <v>44622.840277777781</v>
      </c>
      <c r="N35" s="308" t="s">
        <v>263</v>
      </c>
      <c r="O35" s="313">
        <v>44623.631944444445</v>
      </c>
      <c r="P35" s="314" t="s">
        <v>266</v>
      </c>
      <c r="Q35" s="308" t="s">
        <v>267</v>
      </c>
      <c r="R35" s="308" t="s">
        <v>268</v>
      </c>
      <c r="S35" s="319"/>
      <c r="T35" s="316"/>
      <c r="U35" s="316"/>
      <c r="V35" s="316"/>
      <c r="W35" s="317" t="s">
        <v>481</v>
      </c>
      <c r="X35" s="317" t="s">
        <v>454</v>
      </c>
      <c r="Y35" s="320" t="s">
        <v>223</v>
      </c>
      <c r="Z35" s="321"/>
      <c r="AA35" s="321"/>
      <c r="AB35" s="321"/>
    </row>
    <row r="36" spans="1:28" x14ac:dyDescent="0.25">
      <c r="A36" s="307" t="s">
        <v>307</v>
      </c>
      <c r="B36" s="307" t="s">
        <v>482</v>
      </c>
      <c r="C36" s="308"/>
      <c r="D36" s="308" t="s">
        <v>262</v>
      </c>
      <c r="E36" s="308" t="s">
        <v>263</v>
      </c>
      <c r="F36" s="308">
        <v>1770</v>
      </c>
      <c r="G36" s="309">
        <v>56.74</v>
      </c>
      <c r="H36" s="310">
        <v>14</v>
      </c>
      <c r="I36" s="311" t="s">
        <v>276</v>
      </c>
      <c r="J36" s="312"/>
      <c r="K36" s="308"/>
      <c r="L36" s="308" t="s">
        <v>263</v>
      </c>
      <c r="M36" s="313">
        <v>44622.954861111109</v>
      </c>
      <c r="N36" s="308" t="s">
        <v>263</v>
      </c>
      <c r="O36" s="313">
        <v>44625.552083333336</v>
      </c>
      <c r="P36" s="314" t="s">
        <v>266</v>
      </c>
      <c r="Q36" s="308" t="s">
        <v>267</v>
      </c>
      <c r="R36" s="308" t="s">
        <v>268</v>
      </c>
      <c r="S36" s="319"/>
      <c r="T36" s="316"/>
      <c r="U36" s="316"/>
      <c r="V36" s="316"/>
      <c r="W36" s="317" t="s">
        <v>471</v>
      </c>
      <c r="X36" s="317" t="s">
        <v>454</v>
      </c>
      <c r="Y36" s="320" t="s">
        <v>223</v>
      </c>
      <c r="Z36" s="321"/>
      <c r="AA36" s="321"/>
      <c r="AB36" s="321"/>
    </row>
    <row r="37" spans="1:28" x14ac:dyDescent="0.25">
      <c r="A37" s="307" t="s">
        <v>308</v>
      </c>
      <c r="B37" s="307" t="s">
        <v>483</v>
      </c>
      <c r="C37" s="308"/>
      <c r="D37" s="308" t="s">
        <v>262</v>
      </c>
      <c r="E37" s="308" t="s">
        <v>263</v>
      </c>
      <c r="F37" s="308">
        <v>387</v>
      </c>
      <c r="G37" s="309">
        <v>43.37</v>
      </c>
      <c r="H37" s="310">
        <v>10</v>
      </c>
      <c r="I37" s="311" t="s">
        <v>273</v>
      </c>
      <c r="J37" s="312"/>
      <c r="K37" s="308"/>
      <c r="L37" s="308" t="s">
        <v>263</v>
      </c>
      <c r="M37" s="313">
        <v>44623.125</v>
      </c>
      <c r="N37" s="308" t="s">
        <v>263</v>
      </c>
      <c r="O37" s="313">
        <v>44623.46875</v>
      </c>
      <c r="P37" s="314" t="s">
        <v>266</v>
      </c>
      <c r="Q37" s="308" t="s">
        <v>267</v>
      </c>
      <c r="R37" s="308" t="s">
        <v>268</v>
      </c>
      <c r="S37" s="319"/>
      <c r="T37" s="316"/>
      <c r="U37" s="316"/>
      <c r="V37" s="316"/>
      <c r="W37" s="317" t="s">
        <v>471</v>
      </c>
      <c r="X37" s="317" t="s">
        <v>454</v>
      </c>
      <c r="Y37" s="320" t="s">
        <v>223</v>
      </c>
      <c r="Z37" s="321"/>
      <c r="AA37" s="321"/>
      <c r="AB37" s="321"/>
    </row>
    <row r="38" spans="1:28" x14ac:dyDescent="0.25">
      <c r="A38" s="307" t="s">
        <v>309</v>
      </c>
      <c r="B38" s="307" t="s">
        <v>484</v>
      </c>
      <c r="C38" s="308"/>
      <c r="D38" s="308" t="s">
        <v>262</v>
      </c>
      <c r="E38" s="308" t="s">
        <v>263</v>
      </c>
      <c r="F38" s="308">
        <v>1764</v>
      </c>
      <c r="G38" s="309">
        <v>61.8</v>
      </c>
      <c r="H38" s="310">
        <v>14</v>
      </c>
      <c r="I38" s="311" t="s">
        <v>276</v>
      </c>
      <c r="J38" s="312"/>
      <c r="K38" s="308"/>
      <c r="L38" s="308" t="s">
        <v>263</v>
      </c>
      <c r="M38" s="313">
        <v>44622.965277777781</v>
      </c>
      <c r="N38" s="308" t="s">
        <v>263</v>
      </c>
      <c r="O38" s="313">
        <v>44625.826388888891</v>
      </c>
      <c r="P38" s="314" t="s">
        <v>266</v>
      </c>
      <c r="Q38" s="308" t="s">
        <v>267</v>
      </c>
      <c r="R38" s="308" t="s">
        <v>268</v>
      </c>
      <c r="S38" s="319"/>
      <c r="T38" s="316"/>
      <c r="U38" s="316"/>
      <c r="V38" s="316"/>
      <c r="W38" s="317" t="s">
        <v>453</v>
      </c>
      <c r="X38" s="317" t="s">
        <v>454</v>
      </c>
      <c r="Y38" s="320" t="s">
        <v>223</v>
      </c>
      <c r="Z38" s="321"/>
      <c r="AA38" s="321"/>
      <c r="AB38" s="321"/>
    </row>
    <row r="39" spans="1:28" x14ac:dyDescent="0.25">
      <c r="A39" s="307" t="s">
        <v>310</v>
      </c>
      <c r="B39" s="307" t="s">
        <v>485</v>
      </c>
      <c r="C39" s="308"/>
      <c r="D39" s="308" t="s">
        <v>262</v>
      </c>
      <c r="E39" s="308" t="s">
        <v>263</v>
      </c>
      <c r="F39" s="308">
        <v>1670</v>
      </c>
      <c r="G39" s="309">
        <v>62.1</v>
      </c>
      <c r="H39" s="310">
        <v>16</v>
      </c>
      <c r="I39" s="311" t="s">
        <v>276</v>
      </c>
      <c r="J39" s="312"/>
      <c r="K39" s="308"/>
      <c r="L39" s="308" t="s">
        <v>263</v>
      </c>
      <c r="M39" s="313">
        <v>44622.888888888891</v>
      </c>
      <c r="N39" s="308" t="s">
        <v>263</v>
      </c>
      <c r="O39" s="313">
        <v>44623.520833333336</v>
      </c>
      <c r="P39" s="314" t="s">
        <v>266</v>
      </c>
      <c r="Q39" s="308" t="s">
        <v>267</v>
      </c>
      <c r="R39" s="308" t="s">
        <v>268</v>
      </c>
      <c r="S39" s="319"/>
      <c r="T39" s="316"/>
      <c r="U39" s="316"/>
      <c r="V39" s="316"/>
      <c r="W39" s="317" t="s">
        <v>471</v>
      </c>
      <c r="X39" s="317" t="s">
        <v>454</v>
      </c>
      <c r="Y39" s="320" t="s">
        <v>223</v>
      </c>
      <c r="Z39" s="321"/>
      <c r="AA39" s="321"/>
      <c r="AB39" s="321"/>
    </row>
    <row r="40" spans="1:28" x14ac:dyDescent="0.25">
      <c r="A40" s="307" t="s">
        <v>311</v>
      </c>
      <c r="B40" s="307" t="s">
        <v>486</v>
      </c>
      <c r="C40" s="308"/>
      <c r="D40" s="308" t="s">
        <v>262</v>
      </c>
      <c r="E40" s="308" t="s">
        <v>263</v>
      </c>
      <c r="F40" s="308">
        <v>320</v>
      </c>
      <c r="G40" s="309">
        <v>47.28</v>
      </c>
      <c r="H40" s="310">
        <v>14</v>
      </c>
      <c r="I40" s="311" t="s">
        <v>276</v>
      </c>
      <c r="J40" s="312"/>
      <c r="K40" s="308"/>
      <c r="L40" s="308" t="s">
        <v>263</v>
      </c>
      <c r="M40" s="313">
        <v>44623.3125</v>
      </c>
      <c r="N40" s="308" t="s">
        <v>263</v>
      </c>
      <c r="O40" s="313">
        <v>44623.722222222219</v>
      </c>
      <c r="P40" s="314" t="s">
        <v>266</v>
      </c>
      <c r="Q40" s="308" t="s">
        <v>267</v>
      </c>
      <c r="R40" s="308" t="s">
        <v>268</v>
      </c>
      <c r="S40" s="319"/>
      <c r="T40" s="316"/>
      <c r="U40" s="316"/>
      <c r="V40" s="316"/>
      <c r="W40" s="317" t="s">
        <v>457</v>
      </c>
      <c r="X40" s="317" t="s">
        <v>454</v>
      </c>
      <c r="Y40" s="320" t="s">
        <v>223</v>
      </c>
      <c r="Z40" s="321"/>
      <c r="AA40" s="321"/>
      <c r="AB40" s="321"/>
    </row>
    <row r="41" spans="1:28" x14ac:dyDescent="0.25">
      <c r="A41" s="307" t="s">
        <v>312</v>
      </c>
      <c r="B41" s="307" t="s">
        <v>487</v>
      </c>
      <c r="C41" s="308"/>
      <c r="D41" s="308" t="s">
        <v>262</v>
      </c>
      <c r="E41" s="308" t="s">
        <v>263</v>
      </c>
      <c r="F41" s="308">
        <v>320</v>
      </c>
      <c r="G41" s="309">
        <v>47.28</v>
      </c>
      <c r="H41" s="310">
        <v>9</v>
      </c>
      <c r="I41" s="311" t="s">
        <v>273</v>
      </c>
      <c r="J41" s="312"/>
      <c r="K41" s="308"/>
      <c r="L41" s="308" t="s">
        <v>263</v>
      </c>
      <c r="M41" s="313">
        <v>44623.333333333336</v>
      </c>
      <c r="N41" s="308" t="s">
        <v>263</v>
      </c>
      <c r="O41" s="313">
        <v>44623.829861111109</v>
      </c>
      <c r="P41" s="314" t="s">
        <v>266</v>
      </c>
      <c r="Q41" s="308" t="s">
        <v>267</v>
      </c>
      <c r="R41" s="308" t="s">
        <v>268</v>
      </c>
      <c r="S41" s="319"/>
      <c r="T41" s="316"/>
      <c r="U41" s="316"/>
      <c r="V41" s="316"/>
      <c r="W41" s="317" t="s">
        <v>453</v>
      </c>
      <c r="X41" s="317" t="s">
        <v>454</v>
      </c>
      <c r="Y41" s="320" t="s">
        <v>223</v>
      </c>
      <c r="Z41" s="321"/>
      <c r="AA41" s="321"/>
      <c r="AB41" s="321"/>
    </row>
    <row r="42" spans="1:28" x14ac:dyDescent="0.25">
      <c r="A42" s="307" t="s">
        <v>313</v>
      </c>
      <c r="B42" s="307" t="s">
        <v>488</v>
      </c>
      <c r="C42" s="308"/>
      <c r="D42" s="308" t="s">
        <v>262</v>
      </c>
      <c r="E42" s="308" t="s">
        <v>263</v>
      </c>
      <c r="F42" s="308">
        <v>2917</v>
      </c>
      <c r="G42" s="309">
        <v>84.6</v>
      </c>
      <c r="H42" s="310">
        <v>17</v>
      </c>
      <c r="I42" s="311" t="s">
        <v>276</v>
      </c>
      <c r="J42" s="312"/>
      <c r="K42" s="308"/>
      <c r="L42" s="308" t="s">
        <v>263</v>
      </c>
      <c r="M42" s="313">
        <v>44622.888888888891</v>
      </c>
      <c r="N42" s="308" t="s">
        <v>263</v>
      </c>
      <c r="O42" s="313">
        <v>44625.84375</v>
      </c>
      <c r="P42" s="314" t="s">
        <v>266</v>
      </c>
      <c r="Q42" s="308" t="s">
        <v>267</v>
      </c>
      <c r="R42" s="308" t="s">
        <v>268</v>
      </c>
      <c r="S42" s="319"/>
      <c r="T42" s="316"/>
      <c r="U42" s="316"/>
      <c r="V42" s="316"/>
      <c r="W42" s="317" t="s">
        <v>453</v>
      </c>
      <c r="X42" s="317" t="s">
        <v>454</v>
      </c>
      <c r="Y42" s="320" t="s">
        <v>223</v>
      </c>
      <c r="Z42" s="321"/>
      <c r="AA42" s="321"/>
      <c r="AB42" s="321"/>
    </row>
    <row r="43" spans="1:28" x14ac:dyDescent="0.25">
      <c r="A43" s="307" t="s">
        <v>314</v>
      </c>
      <c r="B43" s="307" t="s">
        <v>489</v>
      </c>
      <c r="C43" s="308"/>
      <c r="D43" s="308" t="s">
        <v>262</v>
      </c>
      <c r="E43" s="308" t="s">
        <v>263</v>
      </c>
      <c r="F43" s="308">
        <v>454</v>
      </c>
      <c r="G43" s="309">
        <v>53.25</v>
      </c>
      <c r="H43" s="310">
        <v>9</v>
      </c>
      <c r="I43" s="311" t="s">
        <v>276</v>
      </c>
      <c r="J43" s="312"/>
      <c r="K43" s="308"/>
      <c r="L43" s="308" t="s">
        <v>263</v>
      </c>
      <c r="M43" s="313">
        <v>44622.916666666664</v>
      </c>
      <c r="N43" s="308" t="s">
        <v>263</v>
      </c>
      <c r="O43" s="313">
        <v>44623.822916666664</v>
      </c>
      <c r="P43" s="314" t="s">
        <v>266</v>
      </c>
      <c r="Q43" s="308" t="s">
        <v>267</v>
      </c>
      <c r="R43" s="308" t="s">
        <v>268</v>
      </c>
      <c r="S43" s="319"/>
      <c r="T43" s="316"/>
      <c r="U43" s="316"/>
      <c r="V43" s="316"/>
      <c r="W43" s="317" t="s">
        <v>453</v>
      </c>
      <c r="X43" s="317" t="s">
        <v>454</v>
      </c>
      <c r="Y43" s="320" t="s">
        <v>223</v>
      </c>
      <c r="Z43" s="321"/>
      <c r="AA43" s="321"/>
      <c r="AB43" s="321"/>
    </row>
    <row r="44" spans="1:28" x14ac:dyDescent="0.25">
      <c r="A44" s="307" t="s">
        <v>315</v>
      </c>
      <c r="B44" s="307" t="s">
        <v>490</v>
      </c>
      <c r="C44" s="308"/>
      <c r="D44" s="308" t="s">
        <v>262</v>
      </c>
      <c r="E44" s="308" t="s">
        <v>263</v>
      </c>
      <c r="F44" s="308">
        <v>1765</v>
      </c>
      <c r="G44" s="309">
        <v>63.1</v>
      </c>
      <c r="H44" s="310">
        <v>16</v>
      </c>
      <c r="I44" s="311" t="s">
        <v>276</v>
      </c>
      <c r="J44" s="312"/>
      <c r="K44" s="308"/>
      <c r="L44" s="308" t="s">
        <v>263</v>
      </c>
      <c r="M44" s="313">
        <v>44622.666666666664</v>
      </c>
      <c r="N44" s="308" t="s">
        <v>263</v>
      </c>
      <c r="O44" s="313">
        <v>44623.999305555553</v>
      </c>
      <c r="P44" s="314" t="s">
        <v>266</v>
      </c>
      <c r="Q44" s="308" t="s">
        <v>267</v>
      </c>
      <c r="R44" s="308" t="s">
        <v>268</v>
      </c>
      <c r="S44" s="319"/>
      <c r="T44" s="316"/>
      <c r="U44" s="316"/>
      <c r="V44" s="316"/>
      <c r="W44" s="317" t="s">
        <v>453</v>
      </c>
      <c r="X44" s="317" t="s">
        <v>454</v>
      </c>
      <c r="Y44" s="320" t="s">
        <v>223</v>
      </c>
      <c r="Z44" s="321"/>
      <c r="AA44" s="321"/>
      <c r="AB44" s="321"/>
    </row>
    <row r="45" spans="1:28" x14ac:dyDescent="0.25">
      <c r="A45" s="307" t="s">
        <v>316</v>
      </c>
      <c r="B45" s="307" t="s">
        <v>491</v>
      </c>
      <c r="C45" s="308"/>
      <c r="D45" s="308" t="s">
        <v>262</v>
      </c>
      <c r="E45" s="308" t="s">
        <v>263</v>
      </c>
      <c r="F45" s="308">
        <v>453</v>
      </c>
      <c r="G45" s="309">
        <v>32.700000000000003</v>
      </c>
      <c r="H45" s="310">
        <v>13</v>
      </c>
      <c r="I45" s="311" t="s">
        <v>469</v>
      </c>
      <c r="J45" s="312"/>
      <c r="K45" s="308"/>
      <c r="L45" s="308" t="s">
        <v>263</v>
      </c>
      <c r="M45" s="313">
        <v>44622.715277777781</v>
      </c>
      <c r="N45" s="308" t="s">
        <v>263</v>
      </c>
      <c r="O45" s="313">
        <v>44623.385416666664</v>
      </c>
      <c r="P45" s="314" t="s">
        <v>266</v>
      </c>
      <c r="Q45" s="308" t="s">
        <v>267</v>
      </c>
      <c r="R45" s="308" t="s">
        <v>268</v>
      </c>
      <c r="S45" s="319"/>
      <c r="T45" s="316"/>
      <c r="U45" s="316"/>
      <c r="V45" s="316"/>
      <c r="W45" s="317" t="s">
        <v>479</v>
      </c>
      <c r="X45" s="317" t="s">
        <v>454</v>
      </c>
      <c r="Y45" s="320" t="s">
        <v>223</v>
      </c>
      <c r="Z45" s="321"/>
      <c r="AA45" s="321"/>
      <c r="AB45" s="321"/>
    </row>
    <row r="46" spans="1:28" x14ac:dyDescent="0.25">
      <c r="A46" s="307" t="s">
        <v>317</v>
      </c>
      <c r="B46" s="307" t="s">
        <v>464</v>
      </c>
      <c r="C46" s="308"/>
      <c r="D46" s="308" t="s">
        <v>262</v>
      </c>
      <c r="E46" s="308" t="s">
        <v>263</v>
      </c>
      <c r="F46" s="308">
        <v>460</v>
      </c>
      <c r="G46" s="309">
        <v>48.09</v>
      </c>
      <c r="H46" s="310">
        <v>10</v>
      </c>
      <c r="I46" s="311" t="s">
        <v>276</v>
      </c>
      <c r="J46" s="312"/>
      <c r="K46" s="308"/>
      <c r="L46" s="308" t="s">
        <v>263</v>
      </c>
      <c r="M46" s="313">
        <v>44622.746527777781</v>
      </c>
      <c r="N46" s="308" t="s">
        <v>263</v>
      </c>
      <c r="O46" s="313">
        <v>44623.166666666664</v>
      </c>
      <c r="P46" s="314" t="s">
        <v>266</v>
      </c>
      <c r="Q46" s="308" t="s">
        <v>267</v>
      </c>
      <c r="R46" s="308" t="s">
        <v>268</v>
      </c>
      <c r="S46" s="319"/>
      <c r="T46" s="316"/>
      <c r="U46" s="316"/>
      <c r="V46" s="316"/>
      <c r="W46" s="317" t="s">
        <v>453</v>
      </c>
      <c r="X46" s="317" t="s">
        <v>454</v>
      </c>
      <c r="Y46" s="320" t="s">
        <v>223</v>
      </c>
      <c r="Z46" s="321"/>
      <c r="AA46" s="321"/>
      <c r="AB46" s="321"/>
    </row>
    <row r="47" spans="1:28" x14ac:dyDescent="0.25">
      <c r="A47" s="307" t="s">
        <v>318</v>
      </c>
      <c r="B47" s="307" t="s">
        <v>492</v>
      </c>
      <c r="C47" s="308"/>
      <c r="D47" s="308" t="s">
        <v>262</v>
      </c>
      <c r="E47" s="308" t="s">
        <v>263</v>
      </c>
      <c r="F47" s="308">
        <v>385</v>
      </c>
      <c r="G47" s="309">
        <v>48.04</v>
      </c>
      <c r="H47" s="310">
        <v>10</v>
      </c>
      <c r="I47" s="311" t="s">
        <v>276</v>
      </c>
      <c r="J47" s="312"/>
      <c r="K47" s="308"/>
      <c r="L47" s="308" t="s">
        <v>263</v>
      </c>
      <c r="M47" s="313">
        <v>44622.75</v>
      </c>
      <c r="N47" s="308" t="s">
        <v>263</v>
      </c>
      <c r="O47" s="313">
        <v>44622.822916666664</v>
      </c>
      <c r="P47" s="314" t="s">
        <v>266</v>
      </c>
      <c r="Q47" s="308" t="s">
        <v>267</v>
      </c>
      <c r="R47" s="308" t="s">
        <v>268</v>
      </c>
      <c r="S47" s="319"/>
      <c r="T47" s="316"/>
      <c r="U47" s="316"/>
      <c r="V47" s="316"/>
      <c r="W47" s="317" t="s">
        <v>481</v>
      </c>
      <c r="X47" s="317" t="s">
        <v>454</v>
      </c>
      <c r="Y47" s="320" t="s">
        <v>223</v>
      </c>
      <c r="Z47" s="321"/>
      <c r="AA47" s="321"/>
      <c r="AB47" s="321"/>
    </row>
    <row r="48" spans="1:28" x14ac:dyDescent="0.25">
      <c r="A48" s="307" t="s">
        <v>319</v>
      </c>
      <c r="B48" s="307" t="s">
        <v>468</v>
      </c>
      <c r="C48" s="308"/>
      <c r="D48" s="308" t="s">
        <v>262</v>
      </c>
      <c r="E48" s="308" t="s">
        <v>263</v>
      </c>
      <c r="F48" s="308">
        <v>1315</v>
      </c>
      <c r="G48" s="309">
        <v>53.5</v>
      </c>
      <c r="H48" s="310">
        <v>13</v>
      </c>
      <c r="I48" s="311" t="s">
        <v>469</v>
      </c>
      <c r="J48" s="312"/>
      <c r="K48" s="308"/>
      <c r="L48" s="308" t="s">
        <v>263</v>
      </c>
      <c r="M48" s="313">
        <v>44622.701388888891</v>
      </c>
      <c r="N48" s="308" t="s">
        <v>263</v>
      </c>
      <c r="O48" s="313">
        <v>44623.326388888891</v>
      </c>
      <c r="P48" s="314" t="s">
        <v>266</v>
      </c>
      <c r="Q48" s="308" t="s">
        <v>267</v>
      </c>
      <c r="R48" s="308" t="s">
        <v>268</v>
      </c>
      <c r="S48" s="319"/>
      <c r="T48" s="316"/>
      <c r="U48" s="316"/>
      <c r="V48" s="316"/>
      <c r="W48" s="317" t="s">
        <v>457</v>
      </c>
      <c r="X48" s="317" t="s">
        <v>454</v>
      </c>
      <c r="Y48" s="320" t="s">
        <v>223</v>
      </c>
      <c r="Z48" s="321"/>
      <c r="AA48" s="321"/>
      <c r="AB48" s="321"/>
    </row>
    <row r="49" spans="1:28" x14ac:dyDescent="0.25">
      <c r="A49" s="307" t="s">
        <v>320</v>
      </c>
      <c r="B49" s="307" t="s">
        <v>493</v>
      </c>
      <c r="C49" s="308"/>
      <c r="D49" s="308" t="s">
        <v>262</v>
      </c>
      <c r="E49" s="308" t="s">
        <v>263</v>
      </c>
      <c r="F49" s="308">
        <v>482</v>
      </c>
      <c r="G49" s="309">
        <v>55.49</v>
      </c>
      <c r="H49" s="310">
        <v>10</v>
      </c>
      <c r="I49" s="311" t="s">
        <v>276</v>
      </c>
      <c r="J49" s="312"/>
      <c r="K49" s="308"/>
      <c r="L49" s="308" t="s">
        <v>263</v>
      </c>
      <c r="M49" s="313">
        <v>44622.927083333336</v>
      </c>
      <c r="N49" s="308" t="s">
        <v>263</v>
      </c>
      <c r="O49" s="313">
        <v>44623.065972222219</v>
      </c>
      <c r="P49" s="314" t="s">
        <v>266</v>
      </c>
      <c r="Q49" s="308" t="s">
        <v>267</v>
      </c>
      <c r="R49" s="308" t="s">
        <v>268</v>
      </c>
      <c r="S49" s="319"/>
      <c r="T49" s="316"/>
      <c r="U49" s="316"/>
      <c r="V49" s="316"/>
      <c r="W49" s="317" t="s">
        <v>457</v>
      </c>
      <c r="X49" s="317" t="s">
        <v>454</v>
      </c>
      <c r="Y49" s="320" t="s">
        <v>223</v>
      </c>
      <c r="Z49" s="321"/>
      <c r="AA49" s="321"/>
      <c r="AB49" s="321"/>
    </row>
    <row r="50" spans="1:28" x14ac:dyDescent="0.25">
      <c r="A50" s="307" t="s">
        <v>321</v>
      </c>
      <c r="B50" s="307" t="s">
        <v>493</v>
      </c>
      <c r="C50" s="308"/>
      <c r="D50" s="308" t="s">
        <v>262</v>
      </c>
      <c r="E50" s="308" t="s">
        <v>263</v>
      </c>
      <c r="F50" s="308">
        <v>482</v>
      </c>
      <c r="G50" s="309">
        <v>55.49</v>
      </c>
      <c r="H50" s="310">
        <v>10</v>
      </c>
      <c r="I50" s="311" t="s">
        <v>276</v>
      </c>
      <c r="J50" s="312"/>
      <c r="K50" s="308"/>
      <c r="L50" s="308" t="s">
        <v>263</v>
      </c>
      <c r="M50" s="313">
        <v>44623.3125</v>
      </c>
      <c r="N50" s="308" t="s">
        <v>263</v>
      </c>
      <c r="O50" s="313">
        <v>44623.315972222219</v>
      </c>
      <c r="P50" s="314" t="s">
        <v>266</v>
      </c>
      <c r="Q50" s="308" t="s">
        <v>267</v>
      </c>
      <c r="R50" s="308" t="s">
        <v>268</v>
      </c>
      <c r="S50" s="319"/>
      <c r="T50" s="316"/>
      <c r="U50" s="316"/>
      <c r="V50" s="316"/>
      <c r="W50" s="317" t="s">
        <v>457</v>
      </c>
      <c r="X50" s="317" t="s">
        <v>454</v>
      </c>
      <c r="Y50" s="320" t="s">
        <v>223</v>
      </c>
      <c r="Z50" s="321"/>
      <c r="AA50" s="321"/>
      <c r="AB50" s="321"/>
    </row>
    <row r="51" spans="1:28" x14ac:dyDescent="0.25">
      <c r="A51" s="307" t="s">
        <v>322</v>
      </c>
      <c r="B51" s="307" t="s">
        <v>456</v>
      </c>
      <c r="C51" s="308"/>
      <c r="D51" s="308" t="s">
        <v>262</v>
      </c>
      <c r="E51" s="308" t="s">
        <v>263</v>
      </c>
      <c r="F51" s="308">
        <v>318</v>
      </c>
      <c r="G51" s="309">
        <v>41.73</v>
      </c>
      <c r="H51" s="310">
        <v>8</v>
      </c>
      <c r="I51" s="311" t="s">
        <v>273</v>
      </c>
      <c r="J51" s="312"/>
      <c r="K51" s="308"/>
      <c r="L51" s="308" t="s">
        <v>263</v>
      </c>
      <c r="M51" s="313">
        <v>44623.454861111109</v>
      </c>
      <c r="N51" s="308" t="s">
        <v>263</v>
      </c>
      <c r="O51" s="313">
        <v>44623.496527777781</v>
      </c>
      <c r="P51" s="314" t="s">
        <v>266</v>
      </c>
      <c r="Q51" s="308" t="s">
        <v>267</v>
      </c>
      <c r="R51" s="308" t="s">
        <v>268</v>
      </c>
      <c r="S51" s="319"/>
      <c r="T51" s="316"/>
      <c r="U51" s="316"/>
      <c r="V51" s="316"/>
      <c r="W51" s="317" t="s">
        <v>461</v>
      </c>
      <c r="X51" s="317" t="s">
        <v>454</v>
      </c>
      <c r="Y51" s="320" t="s">
        <v>223</v>
      </c>
      <c r="Z51" s="321"/>
      <c r="AA51" s="321"/>
      <c r="AB51" s="321"/>
    </row>
    <row r="52" spans="1:28" x14ac:dyDescent="0.25">
      <c r="A52" s="307" t="s">
        <v>323</v>
      </c>
      <c r="B52" s="307" t="s">
        <v>463</v>
      </c>
      <c r="C52" s="308"/>
      <c r="D52" s="308" t="s">
        <v>262</v>
      </c>
      <c r="E52" s="308" t="s">
        <v>263</v>
      </c>
      <c r="F52" s="308">
        <v>337</v>
      </c>
      <c r="G52" s="309">
        <v>50.03</v>
      </c>
      <c r="H52" s="310">
        <v>9</v>
      </c>
      <c r="I52" s="311" t="s">
        <v>268</v>
      </c>
      <c r="J52" s="312"/>
      <c r="K52" s="308"/>
      <c r="L52" s="308" t="s">
        <v>263</v>
      </c>
      <c r="M52" s="313">
        <v>44623.472222222219</v>
      </c>
      <c r="N52" s="308" t="s">
        <v>263</v>
      </c>
      <c r="O52" s="313">
        <v>44623.5</v>
      </c>
      <c r="P52" s="314" t="s">
        <v>266</v>
      </c>
      <c r="Q52" s="308" t="s">
        <v>267</v>
      </c>
      <c r="R52" s="308" t="s">
        <v>268</v>
      </c>
      <c r="S52" s="319"/>
      <c r="T52" s="316"/>
      <c r="U52" s="316"/>
      <c r="V52" s="316"/>
      <c r="W52" s="317" t="s">
        <v>453</v>
      </c>
      <c r="X52" s="317" t="s">
        <v>454</v>
      </c>
      <c r="Y52" s="320" t="s">
        <v>223</v>
      </c>
      <c r="Z52" s="321"/>
      <c r="AA52" s="321"/>
      <c r="AB52" s="321"/>
    </row>
    <row r="53" spans="1:28" x14ac:dyDescent="0.25">
      <c r="A53" s="307" t="s">
        <v>324</v>
      </c>
      <c r="B53" s="307" t="s">
        <v>494</v>
      </c>
      <c r="C53" s="308"/>
      <c r="D53" s="308" t="s">
        <v>262</v>
      </c>
      <c r="E53" s="308" t="s">
        <v>263</v>
      </c>
      <c r="F53" s="308">
        <v>632</v>
      </c>
      <c r="G53" s="309">
        <v>54.91</v>
      </c>
      <c r="H53" s="310">
        <v>11</v>
      </c>
      <c r="I53" s="311" t="s">
        <v>276</v>
      </c>
      <c r="J53" s="312"/>
      <c r="K53" s="308"/>
      <c r="L53" s="308" t="s">
        <v>263</v>
      </c>
      <c r="M53" s="313">
        <v>44623.472222222219</v>
      </c>
      <c r="N53" s="308" t="s">
        <v>263</v>
      </c>
      <c r="O53" s="313">
        <v>44623.961805555555</v>
      </c>
      <c r="P53" s="314" t="s">
        <v>266</v>
      </c>
      <c r="Q53" s="308" t="s">
        <v>267</v>
      </c>
      <c r="R53" s="308" t="s">
        <v>268</v>
      </c>
      <c r="S53" s="319"/>
      <c r="T53" s="316"/>
      <c r="U53" s="316"/>
      <c r="V53" s="316"/>
      <c r="W53" s="317" t="s">
        <v>453</v>
      </c>
      <c r="X53" s="317" t="s">
        <v>454</v>
      </c>
      <c r="Y53" s="320" t="s">
        <v>223</v>
      </c>
      <c r="Z53" s="321"/>
      <c r="AA53" s="321"/>
      <c r="AB53" s="321"/>
    </row>
    <row r="54" spans="1:28" x14ac:dyDescent="0.25">
      <c r="A54" s="307" t="s">
        <v>325</v>
      </c>
      <c r="B54" s="307" t="s">
        <v>495</v>
      </c>
      <c r="C54" s="308"/>
      <c r="D54" s="308" t="s">
        <v>262</v>
      </c>
      <c r="E54" s="308" t="s">
        <v>263</v>
      </c>
      <c r="F54" s="308">
        <v>2446</v>
      </c>
      <c r="G54" s="309">
        <v>67</v>
      </c>
      <c r="H54" s="310">
        <v>16</v>
      </c>
      <c r="I54" s="311" t="s">
        <v>276</v>
      </c>
      <c r="J54" s="312"/>
      <c r="K54" s="308"/>
      <c r="L54" s="308" t="s">
        <v>263</v>
      </c>
      <c r="M54" s="313">
        <v>44623.493055555555</v>
      </c>
      <c r="N54" s="308" t="s">
        <v>263</v>
      </c>
      <c r="O54" s="313">
        <v>44629.215277777781</v>
      </c>
      <c r="P54" s="314" t="s">
        <v>266</v>
      </c>
      <c r="Q54" s="308" t="s">
        <v>267</v>
      </c>
      <c r="R54" s="308" t="s">
        <v>268</v>
      </c>
      <c r="S54" s="319"/>
      <c r="T54" s="316"/>
      <c r="U54" s="316"/>
      <c r="V54" s="316"/>
      <c r="W54" s="317" t="s">
        <v>471</v>
      </c>
      <c r="X54" s="317" t="s">
        <v>454</v>
      </c>
      <c r="Y54" s="320" t="s">
        <v>223</v>
      </c>
      <c r="Z54" s="321"/>
      <c r="AA54" s="321"/>
      <c r="AB54" s="321"/>
    </row>
    <row r="55" spans="1:28" x14ac:dyDescent="0.25">
      <c r="A55" s="307" t="s">
        <v>326</v>
      </c>
      <c r="B55" s="307" t="s">
        <v>491</v>
      </c>
      <c r="C55" s="308"/>
      <c r="D55" s="308" t="s">
        <v>262</v>
      </c>
      <c r="E55" s="308" t="s">
        <v>263</v>
      </c>
      <c r="F55" s="308">
        <v>453</v>
      </c>
      <c r="G55" s="309">
        <v>32.700000000000003</v>
      </c>
      <c r="H55" s="310">
        <v>13</v>
      </c>
      <c r="I55" s="311" t="s">
        <v>469</v>
      </c>
      <c r="J55" s="312"/>
      <c r="K55" s="308"/>
      <c r="L55" s="308" t="s">
        <v>263</v>
      </c>
      <c r="M55" s="313">
        <v>44623.586805555555</v>
      </c>
      <c r="N55" s="308" t="s">
        <v>263</v>
      </c>
      <c r="O55" s="313">
        <v>44623.590277777781</v>
      </c>
      <c r="P55" s="314" t="s">
        <v>266</v>
      </c>
      <c r="Q55" s="308" t="s">
        <v>267</v>
      </c>
      <c r="R55" s="308" t="s">
        <v>268</v>
      </c>
      <c r="S55" s="319"/>
      <c r="T55" s="316"/>
      <c r="U55" s="316"/>
      <c r="V55" s="316"/>
      <c r="W55" s="317" t="s">
        <v>471</v>
      </c>
      <c r="X55" s="317" t="s">
        <v>454</v>
      </c>
      <c r="Y55" s="320" t="s">
        <v>223</v>
      </c>
      <c r="Z55" s="321"/>
      <c r="AA55" s="321"/>
      <c r="AB55" s="321"/>
    </row>
    <row r="56" spans="1:28" x14ac:dyDescent="0.25">
      <c r="A56" s="307" t="s">
        <v>327</v>
      </c>
      <c r="B56" s="307" t="s">
        <v>496</v>
      </c>
      <c r="C56" s="308"/>
      <c r="D56" s="308" t="s">
        <v>262</v>
      </c>
      <c r="E56" s="308" t="s">
        <v>263</v>
      </c>
      <c r="F56" s="308">
        <v>3601</v>
      </c>
      <c r="G56" s="309">
        <v>87.07</v>
      </c>
      <c r="H56" s="310">
        <v>19</v>
      </c>
      <c r="I56" s="311" t="s">
        <v>276</v>
      </c>
      <c r="J56" s="312"/>
      <c r="K56" s="308"/>
      <c r="L56" s="308" t="s">
        <v>263</v>
      </c>
      <c r="M56" s="313">
        <v>44623.600694444445</v>
      </c>
      <c r="N56" s="308" t="s">
        <v>263</v>
      </c>
      <c r="O56" s="313">
        <v>44626.743055555555</v>
      </c>
      <c r="P56" s="314" t="s">
        <v>266</v>
      </c>
      <c r="Q56" s="308" t="s">
        <v>267</v>
      </c>
      <c r="R56" s="308" t="s">
        <v>268</v>
      </c>
      <c r="S56" s="319"/>
      <c r="T56" s="316"/>
      <c r="U56" s="316"/>
      <c r="V56" s="316"/>
      <c r="W56" s="317" t="s">
        <v>453</v>
      </c>
      <c r="X56" s="317" t="s">
        <v>454</v>
      </c>
      <c r="Y56" s="320" t="s">
        <v>223</v>
      </c>
      <c r="Z56" s="321"/>
      <c r="AA56" s="321"/>
      <c r="AB56" s="321"/>
    </row>
    <row r="57" spans="1:28" x14ac:dyDescent="0.25">
      <c r="A57" s="307" t="s">
        <v>329</v>
      </c>
      <c r="B57" s="307" t="s">
        <v>497</v>
      </c>
      <c r="C57" s="308"/>
      <c r="D57" s="308" t="s">
        <v>262</v>
      </c>
      <c r="E57" s="308" t="s">
        <v>263</v>
      </c>
      <c r="F57" s="308">
        <v>2542</v>
      </c>
      <c r="G57" s="309">
        <v>73.2</v>
      </c>
      <c r="H57" s="310">
        <v>17</v>
      </c>
      <c r="I57" s="311" t="s">
        <v>276</v>
      </c>
      <c r="J57" s="312"/>
      <c r="K57" s="308"/>
      <c r="L57" s="308" t="s">
        <v>263</v>
      </c>
      <c r="M57" s="313">
        <v>44623.722222222219</v>
      </c>
      <c r="N57" s="308" t="s">
        <v>263</v>
      </c>
      <c r="O57" s="313">
        <v>44627.826388888891</v>
      </c>
      <c r="P57" s="314" t="s">
        <v>266</v>
      </c>
      <c r="Q57" s="308" t="s">
        <v>267</v>
      </c>
      <c r="R57" s="308" t="s">
        <v>268</v>
      </c>
      <c r="S57" s="319"/>
      <c r="T57" s="316"/>
      <c r="U57" s="316"/>
      <c r="V57" s="316"/>
      <c r="W57" s="317" t="s">
        <v>453</v>
      </c>
      <c r="X57" s="317" t="s">
        <v>454</v>
      </c>
      <c r="Y57" s="320" t="s">
        <v>223</v>
      </c>
      <c r="Z57" s="321"/>
      <c r="AA57" s="321"/>
      <c r="AB57" s="321"/>
    </row>
    <row r="58" spans="1:28" x14ac:dyDescent="0.25">
      <c r="A58" s="307" t="s">
        <v>330</v>
      </c>
      <c r="B58" s="307" t="s">
        <v>480</v>
      </c>
      <c r="C58" s="308"/>
      <c r="D58" s="308" t="s">
        <v>262</v>
      </c>
      <c r="E58" s="308" t="s">
        <v>263</v>
      </c>
      <c r="F58" s="308">
        <v>325</v>
      </c>
      <c r="G58" s="309">
        <v>49.75</v>
      </c>
      <c r="H58" s="310">
        <v>9</v>
      </c>
      <c r="I58" s="311" t="s">
        <v>273</v>
      </c>
      <c r="J58" s="312"/>
      <c r="K58" s="308"/>
      <c r="L58" s="308" t="s">
        <v>263</v>
      </c>
      <c r="M58" s="313">
        <v>44624.145833333336</v>
      </c>
      <c r="N58" s="308" t="s">
        <v>263</v>
      </c>
      <c r="O58" s="313">
        <v>44625.25</v>
      </c>
      <c r="P58" s="314" t="s">
        <v>266</v>
      </c>
      <c r="Q58" s="308" t="s">
        <v>267</v>
      </c>
      <c r="R58" s="308" t="s">
        <v>268</v>
      </c>
      <c r="S58" s="319"/>
      <c r="T58" s="316"/>
      <c r="U58" s="316"/>
      <c r="V58" s="316"/>
      <c r="W58" s="317" t="s">
        <v>471</v>
      </c>
      <c r="X58" s="317" t="s">
        <v>454</v>
      </c>
      <c r="Y58" s="320" t="s">
        <v>223</v>
      </c>
      <c r="Z58" s="321"/>
      <c r="AA58" s="321"/>
      <c r="AB58" s="321"/>
    </row>
    <row r="59" spans="1:28" x14ac:dyDescent="0.25">
      <c r="A59" s="307" t="s">
        <v>331</v>
      </c>
      <c r="B59" s="307" t="s">
        <v>498</v>
      </c>
      <c r="C59" s="308"/>
      <c r="D59" s="308" t="s">
        <v>262</v>
      </c>
      <c r="E59" s="308" t="s">
        <v>263</v>
      </c>
      <c r="F59" s="308">
        <v>2638</v>
      </c>
      <c r="G59" s="309">
        <v>78.7</v>
      </c>
      <c r="H59" s="310">
        <v>16</v>
      </c>
      <c r="I59" s="311" t="s">
        <v>276</v>
      </c>
      <c r="J59" s="312"/>
      <c r="K59" s="308"/>
      <c r="L59" s="308" t="s">
        <v>263</v>
      </c>
      <c r="M59" s="313">
        <v>44624.25</v>
      </c>
      <c r="N59" s="308" t="s">
        <v>263</v>
      </c>
      <c r="O59" s="313">
        <v>44624.999305555553</v>
      </c>
      <c r="P59" s="314" t="s">
        <v>266</v>
      </c>
      <c r="Q59" s="308" t="s">
        <v>267</v>
      </c>
      <c r="R59" s="308" t="s">
        <v>268</v>
      </c>
      <c r="S59" s="319"/>
      <c r="T59" s="316"/>
      <c r="U59" s="316"/>
      <c r="V59" s="316"/>
      <c r="W59" s="317" t="s">
        <v>471</v>
      </c>
      <c r="X59" s="317" t="s">
        <v>454</v>
      </c>
      <c r="Y59" s="320" t="s">
        <v>223</v>
      </c>
      <c r="Z59" s="321"/>
      <c r="AA59" s="321"/>
      <c r="AB59" s="321"/>
    </row>
    <row r="60" spans="1:28" x14ac:dyDescent="0.25">
      <c r="A60" s="307" t="s">
        <v>332</v>
      </c>
      <c r="B60" s="307" t="s">
        <v>499</v>
      </c>
      <c r="C60" s="308"/>
      <c r="D60" s="308" t="s">
        <v>262</v>
      </c>
      <c r="E60" s="308" t="s">
        <v>263</v>
      </c>
      <c r="F60" s="308">
        <v>442</v>
      </c>
      <c r="G60" s="309">
        <v>29.73</v>
      </c>
      <c r="H60" s="310">
        <v>11</v>
      </c>
      <c r="I60" s="311" t="s">
        <v>276</v>
      </c>
      <c r="J60" s="312"/>
      <c r="K60" s="308"/>
      <c r="L60" s="308" t="s">
        <v>263</v>
      </c>
      <c r="M60" s="313">
        <v>44624.333333333336</v>
      </c>
      <c r="N60" s="308" t="s">
        <v>263</v>
      </c>
      <c r="O60" s="313">
        <v>44625.333333333336</v>
      </c>
      <c r="P60" s="314" t="s">
        <v>266</v>
      </c>
      <c r="Q60" s="308" t="s">
        <v>267</v>
      </c>
      <c r="R60" s="308" t="s">
        <v>268</v>
      </c>
      <c r="S60" s="319"/>
      <c r="T60" s="316"/>
      <c r="U60" s="316"/>
      <c r="V60" s="316"/>
      <c r="W60" s="317" t="s">
        <v>453</v>
      </c>
      <c r="X60" s="317" t="s">
        <v>454</v>
      </c>
      <c r="Y60" s="320" t="s">
        <v>223</v>
      </c>
      <c r="Z60" s="321"/>
      <c r="AA60" s="321"/>
      <c r="AB60" s="321"/>
    </row>
    <row r="61" spans="1:28" x14ac:dyDescent="0.25">
      <c r="A61" s="307" t="s">
        <v>338</v>
      </c>
      <c r="B61" s="307" t="s">
        <v>500</v>
      </c>
      <c r="C61" s="308"/>
      <c r="D61" s="308" t="s">
        <v>262</v>
      </c>
      <c r="E61" s="308" t="s">
        <v>263</v>
      </c>
      <c r="F61" s="308">
        <v>442</v>
      </c>
      <c r="G61" s="309">
        <v>29.73</v>
      </c>
      <c r="H61" s="310">
        <v>11</v>
      </c>
      <c r="I61" s="311" t="s">
        <v>469</v>
      </c>
      <c r="J61" s="312"/>
      <c r="K61" s="308"/>
      <c r="L61" s="308" t="s">
        <v>263</v>
      </c>
      <c r="M61" s="313">
        <v>44624.354166666664</v>
      </c>
      <c r="N61" s="308" t="s">
        <v>263</v>
      </c>
      <c r="O61" s="313">
        <v>44625.354166666664</v>
      </c>
      <c r="P61" s="314" t="s">
        <v>266</v>
      </c>
      <c r="Q61" s="308" t="s">
        <v>267</v>
      </c>
      <c r="R61" s="308" t="s">
        <v>268</v>
      </c>
      <c r="S61" s="319"/>
      <c r="T61" s="316"/>
      <c r="U61" s="316"/>
      <c r="V61" s="316"/>
      <c r="W61" s="317" t="s">
        <v>453</v>
      </c>
      <c r="X61" s="317" t="s">
        <v>454</v>
      </c>
      <c r="Y61" s="320" t="s">
        <v>223</v>
      </c>
      <c r="Z61" s="321"/>
      <c r="AA61" s="321"/>
      <c r="AB61" s="321"/>
    </row>
    <row r="62" spans="1:28" x14ac:dyDescent="0.25">
      <c r="A62" s="307" t="s">
        <v>339</v>
      </c>
      <c r="B62" s="307" t="s">
        <v>501</v>
      </c>
      <c r="C62" s="308"/>
      <c r="D62" s="308" t="s">
        <v>262</v>
      </c>
      <c r="E62" s="308" t="s">
        <v>263</v>
      </c>
      <c r="F62" s="308">
        <v>495</v>
      </c>
      <c r="G62" s="309">
        <v>45.29</v>
      </c>
      <c r="H62" s="310">
        <v>11</v>
      </c>
      <c r="I62" s="311" t="s">
        <v>276</v>
      </c>
      <c r="J62" s="312"/>
      <c r="K62" s="308"/>
      <c r="L62" s="308" t="s">
        <v>263</v>
      </c>
      <c r="M62" s="313">
        <v>44624.208333333336</v>
      </c>
      <c r="N62" s="308" t="s">
        <v>263</v>
      </c>
      <c r="O62" s="313">
        <v>44626.583333333336</v>
      </c>
      <c r="P62" s="314" t="s">
        <v>266</v>
      </c>
      <c r="Q62" s="308" t="s">
        <v>267</v>
      </c>
      <c r="R62" s="308" t="s">
        <v>268</v>
      </c>
      <c r="S62" s="319"/>
      <c r="T62" s="316"/>
      <c r="U62" s="316"/>
      <c r="V62" s="316"/>
      <c r="W62" s="317" t="s">
        <v>461</v>
      </c>
      <c r="X62" s="317" t="s">
        <v>454</v>
      </c>
      <c r="Y62" s="320" t="s">
        <v>223</v>
      </c>
      <c r="Z62" s="321"/>
      <c r="AA62" s="321"/>
      <c r="AB62" s="321"/>
    </row>
    <row r="63" spans="1:28" x14ac:dyDescent="0.25">
      <c r="A63" s="307" t="s">
        <v>340</v>
      </c>
      <c r="B63" s="307" t="s">
        <v>502</v>
      </c>
      <c r="C63" s="308"/>
      <c r="D63" s="308" t="s">
        <v>262</v>
      </c>
      <c r="E63" s="308" t="s">
        <v>263</v>
      </c>
      <c r="F63" s="308">
        <v>111</v>
      </c>
      <c r="G63" s="309">
        <v>30.48</v>
      </c>
      <c r="H63" s="310">
        <v>7</v>
      </c>
      <c r="I63" s="311" t="s">
        <v>273</v>
      </c>
      <c r="J63" s="312"/>
      <c r="K63" s="308"/>
      <c r="L63" s="308" t="s">
        <v>263</v>
      </c>
      <c r="M63" s="313">
        <v>44624.413194444445</v>
      </c>
      <c r="N63" s="308" t="s">
        <v>263</v>
      </c>
      <c r="O63" s="313">
        <v>44624.999305555553</v>
      </c>
      <c r="P63" s="314" t="s">
        <v>266</v>
      </c>
      <c r="Q63" s="308" t="s">
        <v>267</v>
      </c>
      <c r="R63" s="308" t="s">
        <v>268</v>
      </c>
      <c r="S63" s="319"/>
      <c r="T63" s="316"/>
      <c r="U63" s="316"/>
      <c r="V63" s="316"/>
      <c r="W63" s="317" t="s">
        <v>461</v>
      </c>
      <c r="X63" s="317" t="s">
        <v>454</v>
      </c>
      <c r="Y63" s="320" t="s">
        <v>223</v>
      </c>
      <c r="Z63" s="321"/>
      <c r="AA63" s="321"/>
      <c r="AB63" s="321"/>
    </row>
    <row r="64" spans="1:28" x14ac:dyDescent="0.25">
      <c r="A64" s="307" t="s">
        <v>341</v>
      </c>
      <c r="B64" s="307" t="s">
        <v>503</v>
      </c>
      <c r="C64" s="308"/>
      <c r="D64" s="308" t="s">
        <v>262</v>
      </c>
      <c r="E64" s="308" t="s">
        <v>263</v>
      </c>
      <c r="F64" s="308">
        <v>494</v>
      </c>
      <c r="G64" s="309">
        <v>47.97</v>
      </c>
      <c r="H64" s="310">
        <v>10</v>
      </c>
      <c r="I64" s="311" t="s">
        <v>276</v>
      </c>
      <c r="J64" s="312"/>
      <c r="K64" s="308"/>
      <c r="L64" s="308" t="s">
        <v>263</v>
      </c>
      <c r="M64" s="313">
        <v>44624.434027777781</v>
      </c>
      <c r="N64" s="308" t="s">
        <v>263</v>
      </c>
      <c r="O64" s="313">
        <v>44625.128472222219</v>
      </c>
      <c r="P64" s="314" t="s">
        <v>266</v>
      </c>
      <c r="Q64" s="308" t="s">
        <v>267</v>
      </c>
      <c r="R64" s="308" t="s">
        <v>268</v>
      </c>
      <c r="S64" s="319"/>
      <c r="T64" s="316"/>
      <c r="U64" s="316"/>
      <c r="V64" s="316"/>
      <c r="W64" s="317" t="s">
        <v>479</v>
      </c>
      <c r="X64" s="317" t="s">
        <v>454</v>
      </c>
      <c r="Y64" s="320" t="s">
        <v>223</v>
      </c>
      <c r="Z64" s="321"/>
      <c r="AA64" s="321"/>
      <c r="AB64" s="321"/>
    </row>
    <row r="65" spans="1:28" x14ac:dyDescent="0.25">
      <c r="A65" s="307" t="s">
        <v>342</v>
      </c>
      <c r="B65" s="307" t="s">
        <v>468</v>
      </c>
      <c r="C65" s="308"/>
      <c r="D65" s="308" t="s">
        <v>262</v>
      </c>
      <c r="E65" s="308" t="s">
        <v>263</v>
      </c>
      <c r="F65" s="308">
        <v>1315</v>
      </c>
      <c r="G65" s="309">
        <v>53.5</v>
      </c>
      <c r="H65" s="310">
        <v>13</v>
      </c>
      <c r="I65" s="311" t="s">
        <v>469</v>
      </c>
      <c r="J65" s="312"/>
      <c r="K65" s="308"/>
      <c r="L65" s="308" t="s">
        <v>263</v>
      </c>
      <c r="M65" s="313">
        <v>44623.822916666664</v>
      </c>
      <c r="N65" s="308" t="s">
        <v>263</v>
      </c>
      <c r="O65" s="313">
        <v>44624.324999999997</v>
      </c>
      <c r="P65" s="314" t="s">
        <v>266</v>
      </c>
      <c r="Q65" s="308" t="s">
        <v>267</v>
      </c>
      <c r="R65" s="308" t="s">
        <v>268</v>
      </c>
      <c r="S65" s="319"/>
      <c r="T65" s="316"/>
      <c r="U65" s="316"/>
      <c r="V65" s="316"/>
      <c r="W65" s="317" t="s">
        <v>453</v>
      </c>
      <c r="X65" s="317" t="s">
        <v>454</v>
      </c>
      <c r="Y65" s="320" t="s">
        <v>223</v>
      </c>
      <c r="Z65" s="321"/>
      <c r="AA65" s="321"/>
      <c r="AB65" s="321"/>
    </row>
    <row r="66" spans="1:28" x14ac:dyDescent="0.25">
      <c r="A66" s="307" t="s">
        <v>343</v>
      </c>
      <c r="B66" s="307" t="s">
        <v>463</v>
      </c>
      <c r="C66" s="308"/>
      <c r="D66" s="308" t="s">
        <v>262</v>
      </c>
      <c r="E66" s="308" t="s">
        <v>263</v>
      </c>
      <c r="F66" s="308">
        <v>337</v>
      </c>
      <c r="G66" s="309">
        <v>50.03</v>
      </c>
      <c r="H66" s="310">
        <v>9</v>
      </c>
      <c r="I66" s="311" t="s">
        <v>268</v>
      </c>
      <c r="J66" s="312"/>
      <c r="K66" s="308"/>
      <c r="L66" s="308" t="s">
        <v>263</v>
      </c>
      <c r="M66" s="313">
        <v>44623.767361111109</v>
      </c>
      <c r="N66" s="308" t="s">
        <v>263</v>
      </c>
      <c r="O66" s="313">
        <v>44624.399305555555</v>
      </c>
      <c r="P66" s="314" t="s">
        <v>266</v>
      </c>
      <c r="Q66" s="308" t="s">
        <v>267</v>
      </c>
      <c r="R66" s="308" t="s">
        <v>268</v>
      </c>
      <c r="S66" s="319"/>
      <c r="T66" s="316"/>
      <c r="U66" s="316"/>
      <c r="V66" s="316"/>
      <c r="W66" s="317" t="s">
        <v>461</v>
      </c>
      <c r="X66" s="317" t="s">
        <v>454</v>
      </c>
      <c r="Y66" s="320" t="s">
        <v>223</v>
      </c>
      <c r="Z66" s="321"/>
      <c r="AA66" s="321"/>
      <c r="AB66" s="321"/>
    </row>
    <row r="67" spans="1:28" x14ac:dyDescent="0.25">
      <c r="A67" s="307" t="s">
        <v>344</v>
      </c>
      <c r="B67" s="307" t="s">
        <v>456</v>
      </c>
      <c r="C67" s="308"/>
      <c r="D67" s="308" t="s">
        <v>262</v>
      </c>
      <c r="E67" s="308" t="s">
        <v>263</v>
      </c>
      <c r="F67" s="308">
        <v>318</v>
      </c>
      <c r="G67" s="309">
        <v>41.73</v>
      </c>
      <c r="H67" s="310">
        <v>8</v>
      </c>
      <c r="I67" s="311" t="s">
        <v>273</v>
      </c>
      <c r="J67" s="312"/>
      <c r="K67" s="308"/>
      <c r="L67" s="308" t="s">
        <v>263</v>
      </c>
      <c r="M67" s="313">
        <v>44623.767361111109</v>
      </c>
      <c r="N67" s="308" t="s">
        <v>263</v>
      </c>
      <c r="O67" s="313">
        <v>44624.409722222219</v>
      </c>
      <c r="P67" s="314" t="s">
        <v>266</v>
      </c>
      <c r="Q67" s="308" t="s">
        <v>267</v>
      </c>
      <c r="R67" s="308" t="s">
        <v>268</v>
      </c>
      <c r="S67" s="319"/>
      <c r="T67" s="316"/>
      <c r="U67" s="316"/>
      <c r="V67" s="316"/>
      <c r="W67" s="317" t="s">
        <v>461</v>
      </c>
      <c r="X67" s="317" t="s">
        <v>454</v>
      </c>
      <c r="Y67" s="320" t="s">
        <v>223</v>
      </c>
      <c r="Z67" s="321"/>
      <c r="AA67" s="321"/>
      <c r="AB67" s="321"/>
    </row>
    <row r="68" spans="1:28" x14ac:dyDescent="0.25">
      <c r="A68" s="307" t="s">
        <v>345</v>
      </c>
      <c r="B68" s="307" t="s">
        <v>464</v>
      </c>
      <c r="C68" s="308"/>
      <c r="D68" s="308" t="s">
        <v>262</v>
      </c>
      <c r="E68" s="308" t="s">
        <v>263</v>
      </c>
      <c r="F68" s="308">
        <v>460</v>
      </c>
      <c r="G68" s="309">
        <v>48.09</v>
      </c>
      <c r="H68" s="310">
        <v>10</v>
      </c>
      <c r="I68" s="311" t="s">
        <v>276</v>
      </c>
      <c r="J68" s="312"/>
      <c r="K68" s="308"/>
      <c r="L68" s="308" t="s">
        <v>263</v>
      </c>
      <c r="M68" s="313">
        <v>44623.857638888891</v>
      </c>
      <c r="N68" s="308" t="s">
        <v>263</v>
      </c>
      <c r="O68" s="313">
        <v>44624.875</v>
      </c>
      <c r="P68" s="314" t="s">
        <v>266</v>
      </c>
      <c r="Q68" s="308" t="s">
        <v>267</v>
      </c>
      <c r="R68" s="308" t="s">
        <v>268</v>
      </c>
      <c r="S68" s="319"/>
      <c r="T68" s="316"/>
      <c r="U68" s="316"/>
      <c r="V68" s="316"/>
      <c r="W68" s="317" t="s">
        <v>453</v>
      </c>
      <c r="X68" s="317" t="s">
        <v>454</v>
      </c>
      <c r="Y68" s="320" t="s">
        <v>223</v>
      </c>
      <c r="Z68" s="321"/>
      <c r="AA68" s="321"/>
      <c r="AB68" s="321"/>
    </row>
    <row r="69" spans="1:28" x14ac:dyDescent="0.25">
      <c r="A69" s="307" t="s">
        <v>346</v>
      </c>
      <c r="B69" s="307" t="s">
        <v>504</v>
      </c>
      <c r="C69" s="308"/>
      <c r="D69" s="308" t="s">
        <v>262</v>
      </c>
      <c r="E69" s="308" t="s">
        <v>263</v>
      </c>
      <c r="F69" s="308">
        <v>632</v>
      </c>
      <c r="G69" s="309">
        <v>54.91</v>
      </c>
      <c r="H69" s="310">
        <v>11</v>
      </c>
      <c r="I69" s="311" t="s">
        <v>276</v>
      </c>
      <c r="J69" s="312"/>
      <c r="K69" s="308"/>
      <c r="L69" s="308" t="s">
        <v>263</v>
      </c>
      <c r="M69" s="313">
        <v>44623.878472222219</v>
      </c>
      <c r="N69" s="308" t="s">
        <v>263</v>
      </c>
      <c r="O69" s="313">
        <v>44625.479166666664</v>
      </c>
      <c r="P69" s="314" t="s">
        <v>266</v>
      </c>
      <c r="Q69" s="308" t="s">
        <v>267</v>
      </c>
      <c r="R69" s="308" t="s">
        <v>268</v>
      </c>
      <c r="S69" s="319"/>
      <c r="T69" s="316"/>
      <c r="U69" s="316"/>
      <c r="V69" s="316"/>
      <c r="W69" s="317" t="s">
        <v>453</v>
      </c>
      <c r="X69" s="317" t="s">
        <v>454</v>
      </c>
      <c r="Y69" s="320" t="s">
        <v>223</v>
      </c>
      <c r="Z69" s="321"/>
      <c r="AA69" s="321"/>
      <c r="AB69" s="321"/>
    </row>
    <row r="70" spans="1:28" x14ac:dyDescent="0.25">
      <c r="A70" s="307" t="s">
        <v>349</v>
      </c>
      <c r="B70" s="307" t="s">
        <v>492</v>
      </c>
      <c r="C70" s="308"/>
      <c r="D70" s="308" t="s">
        <v>262</v>
      </c>
      <c r="E70" s="308" t="s">
        <v>263</v>
      </c>
      <c r="F70" s="308">
        <v>385</v>
      </c>
      <c r="G70" s="309">
        <v>48.04</v>
      </c>
      <c r="H70" s="310">
        <v>10</v>
      </c>
      <c r="I70" s="311" t="s">
        <v>276</v>
      </c>
      <c r="J70" s="312"/>
      <c r="K70" s="308"/>
      <c r="L70" s="308" t="s">
        <v>263</v>
      </c>
      <c r="M70" s="313">
        <v>44623.892361111109</v>
      </c>
      <c r="N70" s="308" t="s">
        <v>263</v>
      </c>
      <c r="O70" s="313">
        <v>44624.104166666664</v>
      </c>
      <c r="P70" s="314" t="s">
        <v>266</v>
      </c>
      <c r="Q70" s="308" t="s">
        <v>267</v>
      </c>
      <c r="R70" s="308" t="s">
        <v>268</v>
      </c>
      <c r="S70" s="319"/>
      <c r="T70" s="316"/>
      <c r="U70" s="316"/>
      <c r="V70" s="316"/>
      <c r="W70" s="317" t="s">
        <v>453</v>
      </c>
      <c r="X70" s="317" t="s">
        <v>454</v>
      </c>
      <c r="Y70" s="320" t="s">
        <v>223</v>
      </c>
      <c r="Z70" s="321"/>
      <c r="AA70" s="321"/>
      <c r="AB70" s="321"/>
    </row>
    <row r="71" spans="1:28" x14ac:dyDescent="0.25">
      <c r="A71" s="307" t="s">
        <v>350</v>
      </c>
      <c r="B71" s="307" t="s">
        <v>467</v>
      </c>
      <c r="C71" s="308"/>
      <c r="D71" s="308" t="s">
        <v>262</v>
      </c>
      <c r="E71" s="308" t="s">
        <v>263</v>
      </c>
      <c r="F71" s="308">
        <v>443</v>
      </c>
      <c r="G71" s="309">
        <v>53.25</v>
      </c>
      <c r="H71" s="310">
        <v>9</v>
      </c>
      <c r="I71" s="311" t="s">
        <v>276</v>
      </c>
      <c r="J71" s="312"/>
      <c r="K71" s="308"/>
      <c r="L71" s="308" t="s">
        <v>263</v>
      </c>
      <c r="M71" s="313">
        <v>44623.729166666664</v>
      </c>
      <c r="N71" s="308" t="s">
        <v>263</v>
      </c>
      <c r="O71" s="313">
        <v>44624.861111111109</v>
      </c>
      <c r="P71" s="314" t="s">
        <v>266</v>
      </c>
      <c r="Q71" s="308" t="s">
        <v>267</v>
      </c>
      <c r="R71" s="308" t="s">
        <v>268</v>
      </c>
      <c r="S71" s="319"/>
      <c r="T71" s="316"/>
      <c r="U71" s="316"/>
      <c r="V71" s="316"/>
      <c r="W71" s="317" t="s">
        <v>457</v>
      </c>
      <c r="X71" s="317" t="s">
        <v>454</v>
      </c>
      <c r="Y71" s="320" t="s">
        <v>223</v>
      </c>
      <c r="Z71" s="321"/>
      <c r="AA71" s="321"/>
      <c r="AB71" s="321"/>
    </row>
    <row r="72" spans="1:28" x14ac:dyDescent="0.25">
      <c r="A72" s="307" t="s">
        <v>351</v>
      </c>
      <c r="B72" s="307" t="s">
        <v>505</v>
      </c>
      <c r="C72" s="308"/>
      <c r="D72" s="308" t="s">
        <v>262</v>
      </c>
      <c r="E72" s="308" t="s">
        <v>263</v>
      </c>
      <c r="F72" s="308">
        <v>2152</v>
      </c>
      <c r="G72" s="309">
        <v>71.900000000000006</v>
      </c>
      <c r="H72" s="310">
        <v>16</v>
      </c>
      <c r="I72" s="311" t="s">
        <v>276</v>
      </c>
      <c r="J72" s="312"/>
      <c r="K72" s="308"/>
      <c r="L72" s="308" t="s">
        <v>263</v>
      </c>
      <c r="M72" s="313">
        <v>44629.916666666664</v>
      </c>
      <c r="N72" s="308" t="s">
        <v>263</v>
      </c>
      <c r="O72" s="313">
        <v>44631.104166666664</v>
      </c>
      <c r="P72" s="314" t="s">
        <v>266</v>
      </c>
      <c r="Q72" s="308" t="s">
        <v>267</v>
      </c>
      <c r="R72" s="308" t="s">
        <v>268</v>
      </c>
      <c r="S72" s="319"/>
      <c r="T72" s="316"/>
      <c r="U72" s="316"/>
      <c r="V72" s="316"/>
      <c r="W72" s="317" t="s">
        <v>471</v>
      </c>
      <c r="X72" s="317" t="s">
        <v>454</v>
      </c>
      <c r="Y72" s="320" t="s">
        <v>223</v>
      </c>
      <c r="Z72" s="321"/>
      <c r="AA72" s="321"/>
      <c r="AB72" s="321"/>
    </row>
    <row r="73" spans="1:28" x14ac:dyDescent="0.25">
      <c r="A73" s="307" t="s">
        <v>355</v>
      </c>
      <c r="B73" s="307" t="s">
        <v>492</v>
      </c>
      <c r="C73" s="308"/>
      <c r="D73" s="308" t="s">
        <v>262</v>
      </c>
      <c r="E73" s="308" t="s">
        <v>263</v>
      </c>
      <c r="F73" s="308">
        <v>385</v>
      </c>
      <c r="G73" s="309">
        <v>48.04</v>
      </c>
      <c r="H73" s="310">
        <v>10</v>
      </c>
      <c r="I73" s="311" t="s">
        <v>276</v>
      </c>
      <c r="J73" s="312"/>
      <c r="K73" s="308"/>
      <c r="L73" s="308" t="s">
        <v>263</v>
      </c>
      <c r="M73" s="313">
        <v>44624.517361111109</v>
      </c>
      <c r="N73" s="308" t="s">
        <v>263</v>
      </c>
      <c r="O73" s="313">
        <v>44624.999305555553</v>
      </c>
      <c r="P73" s="314" t="s">
        <v>266</v>
      </c>
      <c r="Q73" s="308" t="s">
        <v>267</v>
      </c>
      <c r="R73" s="308" t="s">
        <v>268</v>
      </c>
      <c r="S73" s="319"/>
      <c r="T73" s="316"/>
      <c r="U73" s="316"/>
      <c r="V73" s="316"/>
      <c r="W73" s="317" t="s">
        <v>457</v>
      </c>
      <c r="X73" s="317" t="s">
        <v>454</v>
      </c>
      <c r="Y73" s="320" t="s">
        <v>223</v>
      </c>
      <c r="Z73" s="321"/>
      <c r="AA73" s="321"/>
      <c r="AB73" s="321"/>
    </row>
    <row r="74" spans="1:28" x14ac:dyDescent="0.25">
      <c r="A74" s="307" t="s">
        <v>360</v>
      </c>
      <c r="B74" s="307" t="s">
        <v>459</v>
      </c>
      <c r="C74" s="308"/>
      <c r="D74" s="308" t="s">
        <v>262</v>
      </c>
      <c r="E74" s="308" t="s">
        <v>263</v>
      </c>
      <c r="F74" s="308">
        <v>337</v>
      </c>
      <c r="G74" s="309">
        <v>50.29</v>
      </c>
      <c r="H74" s="310">
        <v>9</v>
      </c>
      <c r="I74" s="311" t="s">
        <v>273</v>
      </c>
      <c r="J74" s="312"/>
      <c r="K74" s="308"/>
      <c r="L74" s="308" t="s">
        <v>263</v>
      </c>
      <c r="M74" s="313">
        <v>44624.524305555555</v>
      </c>
      <c r="N74" s="308" t="s">
        <v>263</v>
      </c>
      <c r="O74" s="313">
        <v>44625.006944444445</v>
      </c>
      <c r="P74" s="314" t="s">
        <v>266</v>
      </c>
      <c r="Q74" s="308" t="s">
        <v>267</v>
      </c>
      <c r="R74" s="308" t="s">
        <v>268</v>
      </c>
      <c r="S74" s="319"/>
      <c r="T74" s="316"/>
      <c r="U74" s="316"/>
      <c r="V74" s="316"/>
      <c r="W74" s="317" t="s">
        <v>461</v>
      </c>
      <c r="X74" s="317" t="s">
        <v>454</v>
      </c>
      <c r="Y74" s="320" t="s">
        <v>223</v>
      </c>
      <c r="Z74" s="321"/>
      <c r="AA74" s="321"/>
      <c r="AB74" s="321"/>
    </row>
    <row r="75" spans="1:28" x14ac:dyDescent="0.25">
      <c r="A75" s="307" t="s">
        <v>365</v>
      </c>
      <c r="B75" s="307" t="s">
        <v>456</v>
      </c>
      <c r="C75" s="308"/>
      <c r="D75" s="308" t="s">
        <v>262</v>
      </c>
      <c r="E75" s="308" t="s">
        <v>263</v>
      </c>
      <c r="F75" s="308">
        <v>318</v>
      </c>
      <c r="G75" s="309">
        <v>41.73</v>
      </c>
      <c r="H75" s="310">
        <v>8</v>
      </c>
      <c r="I75" s="311" t="s">
        <v>273</v>
      </c>
      <c r="J75" s="312"/>
      <c r="K75" s="308"/>
      <c r="L75" s="308" t="s">
        <v>263</v>
      </c>
      <c r="M75" s="313">
        <v>44624.527777777781</v>
      </c>
      <c r="N75" s="308" t="s">
        <v>263</v>
      </c>
      <c r="O75" s="313">
        <v>44624.541666666664</v>
      </c>
      <c r="P75" s="314" t="s">
        <v>266</v>
      </c>
      <c r="Q75" s="308" t="s">
        <v>267</v>
      </c>
      <c r="R75" s="308" t="s">
        <v>268</v>
      </c>
      <c r="S75" s="319"/>
      <c r="T75" s="316"/>
      <c r="U75" s="316"/>
      <c r="V75" s="316"/>
      <c r="W75" s="317" t="s">
        <v>461</v>
      </c>
      <c r="X75" s="317" t="s">
        <v>454</v>
      </c>
      <c r="Y75" s="320" t="s">
        <v>223</v>
      </c>
      <c r="Z75" s="321"/>
      <c r="AA75" s="321"/>
      <c r="AB75" s="321"/>
    </row>
    <row r="76" spans="1:28" x14ac:dyDescent="0.25">
      <c r="A76" s="307" t="s">
        <v>368</v>
      </c>
      <c r="B76" s="307" t="s">
        <v>475</v>
      </c>
      <c r="C76" s="308"/>
      <c r="D76" s="308" t="s">
        <v>262</v>
      </c>
      <c r="E76" s="308" t="s">
        <v>263</v>
      </c>
      <c r="F76" s="308">
        <v>1235</v>
      </c>
      <c r="G76" s="309">
        <v>66.2</v>
      </c>
      <c r="H76" s="310">
        <v>14</v>
      </c>
      <c r="I76" s="311" t="s">
        <v>276</v>
      </c>
      <c r="J76" s="312"/>
      <c r="K76" s="308"/>
      <c r="L76" s="308" t="s">
        <v>263</v>
      </c>
      <c r="M76" s="313">
        <v>44624.53125</v>
      </c>
      <c r="N76" s="308" t="s">
        <v>263</v>
      </c>
      <c r="O76" s="313">
        <v>44624.999305555553</v>
      </c>
      <c r="P76" s="314" t="s">
        <v>266</v>
      </c>
      <c r="Q76" s="308" t="s">
        <v>267</v>
      </c>
      <c r="R76" s="308" t="s">
        <v>268</v>
      </c>
      <c r="S76" s="319"/>
      <c r="T76" s="316"/>
      <c r="U76" s="316"/>
      <c r="V76" s="316"/>
      <c r="W76" s="317" t="s">
        <v>471</v>
      </c>
      <c r="X76" s="317" t="s">
        <v>454</v>
      </c>
      <c r="Y76" s="320" t="s">
        <v>223</v>
      </c>
      <c r="Z76" s="321"/>
      <c r="AA76" s="321"/>
      <c r="AB76" s="321"/>
    </row>
    <row r="77" spans="1:28" x14ac:dyDescent="0.25">
      <c r="A77" s="307" t="s">
        <v>369</v>
      </c>
      <c r="B77" s="307" t="s">
        <v>506</v>
      </c>
      <c r="C77" s="308"/>
      <c r="D77" s="308" t="s">
        <v>262</v>
      </c>
      <c r="E77" s="308" t="s">
        <v>263</v>
      </c>
      <c r="F77" s="308">
        <v>2312</v>
      </c>
      <c r="G77" s="309">
        <v>62.4</v>
      </c>
      <c r="H77" s="310">
        <v>15</v>
      </c>
      <c r="I77" s="311" t="s">
        <v>276</v>
      </c>
      <c r="J77" s="312"/>
      <c r="K77" s="308"/>
      <c r="L77" s="308" t="s">
        <v>263</v>
      </c>
      <c r="M77" s="313">
        <v>44624.541666666664</v>
      </c>
      <c r="N77" s="308" t="s">
        <v>263</v>
      </c>
      <c r="O77" s="313">
        <v>44625.961805555555</v>
      </c>
      <c r="P77" s="314" t="s">
        <v>266</v>
      </c>
      <c r="Q77" s="308" t="s">
        <v>267</v>
      </c>
      <c r="R77" s="308" t="s">
        <v>268</v>
      </c>
      <c r="S77" s="319"/>
      <c r="T77" s="316"/>
      <c r="U77" s="316"/>
      <c r="V77" s="316"/>
      <c r="W77" s="317" t="s">
        <v>453</v>
      </c>
      <c r="X77" s="317" t="s">
        <v>454</v>
      </c>
      <c r="Y77" s="320" t="s">
        <v>223</v>
      </c>
      <c r="Z77" s="321"/>
      <c r="AA77" s="321"/>
      <c r="AB77" s="321"/>
    </row>
    <row r="78" spans="1:28" x14ac:dyDescent="0.25">
      <c r="A78" s="307" t="s">
        <v>370</v>
      </c>
      <c r="B78" s="307" t="s">
        <v>507</v>
      </c>
      <c r="C78" s="308"/>
      <c r="D78" s="308" t="s">
        <v>262</v>
      </c>
      <c r="E78" s="308" t="s">
        <v>263</v>
      </c>
      <c r="F78" s="308">
        <v>2160</v>
      </c>
      <c r="G78" s="309">
        <v>71.900000000000006</v>
      </c>
      <c r="H78" s="310">
        <v>16</v>
      </c>
      <c r="I78" s="311" t="s">
        <v>276</v>
      </c>
      <c r="J78" s="312"/>
      <c r="K78" s="308"/>
      <c r="L78" s="308" t="s">
        <v>263</v>
      </c>
      <c r="M78" s="313">
        <v>44624.569444444445</v>
      </c>
      <c r="N78" s="308" t="s">
        <v>263</v>
      </c>
      <c r="O78" s="313">
        <v>44624.999305555553</v>
      </c>
      <c r="P78" s="314" t="s">
        <v>266</v>
      </c>
      <c r="Q78" s="308" t="s">
        <v>267</v>
      </c>
      <c r="R78" s="308" t="s">
        <v>268</v>
      </c>
      <c r="S78" s="319"/>
      <c r="T78" s="316"/>
      <c r="U78" s="316"/>
      <c r="V78" s="316"/>
      <c r="W78" s="317" t="s">
        <v>471</v>
      </c>
      <c r="X78" s="317" t="s">
        <v>454</v>
      </c>
      <c r="Y78" s="320" t="s">
        <v>223</v>
      </c>
      <c r="Z78" s="321"/>
      <c r="AA78" s="321"/>
      <c r="AB78" s="321"/>
    </row>
    <row r="79" spans="1:28" x14ac:dyDescent="0.25">
      <c r="A79" s="307" t="s">
        <v>371</v>
      </c>
      <c r="B79" s="307" t="s">
        <v>483</v>
      </c>
      <c r="C79" s="308"/>
      <c r="D79" s="308" t="s">
        <v>262</v>
      </c>
      <c r="E79" s="308" t="s">
        <v>263</v>
      </c>
      <c r="F79" s="308">
        <v>387</v>
      </c>
      <c r="G79" s="309">
        <v>43.37</v>
      </c>
      <c r="H79" s="310">
        <v>10</v>
      </c>
      <c r="I79" s="311" t="s">
        <v>273</v>
      </c>
      <c r="J79" s="312"/>
      <c r="K79" s="308"/>
      <c r="L79" s="308" t="s">
        <v>263</v>
      </c>
      <c r="M79" s="313">
        <v>44625.034722222219</v>
      </c>
      <c r="N79" s="308" t="s">
        <v>263</v>
      </c>
      <c r="O79" s="313">
        <v>44625.986111111109</v>
      </c>
      <c r="P79" s="314" t="s">
        <v>266</v>
      </c>
      <c r="Q79" s="308" t="s">
        <v>267</v>
      </c>
      <c r="R79" s="308" t="s">
        <v>268</v>
      </c>
      <c r="S79" s="319"/>
      <c r="T79" s="316"/>
      <c r="U79" s="316"/>
      <c r="V79" s="316"/>
      <c r="W79" s="317" t="s">
        <v>453</v>
      </c>
      <c r="X79" s="317" t="s">
        <v>454</v>
      </c>
      <c r="Y79" s="320" t="s">
        <v>223</v>
      </c>
      <c r="Z79" s="321"/>
      <c r="AA79" s="321"/>
      <c r="AB79" s="321"/>
    </row>
    <row r="80" spans="1:28" x14ac:dyDescent="0.25">
      <c r="A80" s="307" t="s">
        <v>372</v>
      </c>
      <c r="B80" s="307" t="s">
        <v>463</v>
      </c>
      <c r="C80" s="308"/>
      <c r="D80" s="308" t="s">
        <v>262</v>
      </c>
      <c r="E80" s="308" t="s">
        <v>263</v>
      </c>
      <c r="F80" s="308">
        <v>337</v>
      </c>
      <c r="G80" s="309">
        <v>50.03</v>
      </c>
      <c r="H80" s="310">
        <v>9</v>
      </c>
      <c r="I80" s="311" t="s">
        <v>268</v>
      </c>
      <c r="J80" s="312"/>
      <c r="K80" s="308"/>
      <c r="L80" s="308" t="s">
        <v>263</v>
      </c>
      <c r="M80" s="313">
        <v>44625.052083333336</v>
      </c>
      <c r="N80" s="308" t="s">
        <v>263</v>
      </c>
      <c r="O80" s="313">
        <v>44626.277777777781</v>
      </c>
      <c r="P80" s="314" t="s">
        <v>266</v>
      </c>
      <c r="Q80" s="308" t="s">
        <v>267</v>
      </c>
      <c r="R80" s="308" t="s">
        <v>268</v>
      </c>
      <c r="S80" s="319"/>
      <c r="T80" s="316"/>
      <c r="U80" s="316"/>
      <c r="V80" s="316"/>
      <c r="W80" s="317" t="s">
        <v>461</v>
      </c>
      <c r="X80" s="317" t="s">
        <v>454</v>
      </c>
      <c r="Y80" s="320" t="s">
        <v>223</v>
      </c>
      <c r="Z80" s="321"/>
      <c r="AA80" s="321"/>
      <c r="AB80" s="321"/>
    </row>
    <row r="81" spans="1:28" x14ac:dyDescent="0.25">
      <c r="A81" s="307" t="s">
        <v>373</v>
      </c>
      <c r="B81" s="307" t="s">
        <v>478</v>
      </c>
      <c r="C81" s="308"/>
      <c r="D81" s="308" t="s">
        <v>262</v>
      </c>
      <c r="E81" s="308" t="s">
        <v>263</v>
      </c>
      <c r="F81" s="308">
        <v>449</v>
      </c>
      <c r="G81" s="309">
        <v>50.3</v>
      </c>
      <c r="H81" s="310">
        <v>9</v>
      </c>
      <c r="I81" s="311" t="s">
        <v>273</v>
      </c>
      <c r="J81" s="312"/>
      <c r="K81" s="308"/>
      <c r="L81" s="308" t="s">
        <v>263</v>
      </c>
      <c r="M81" s="313">
        <v>44625.274305555555</v>
      </c>
      <c r="N81" s="308" t="s">
        <v>263</v>
      </c>
      <c r="O81" s="313">
        <v>44627.559027777781</v>
      </c>
      <c r="P81" s="314" t="s">
        <v>266</v>
      </c>
      <c r="Q81" s="308" t="s">
        <v>267</v>
      </c>
      <c r="R81" s="308" t="s">
        <v>268</v>
      </c>
      <c r="S81" s="319"/>
      <c r="T81" s="316"/>
      <c r="U81" s="316"/>
      <c r="V81" s="316"/>
      <c r="W81" s="317" t="s">
        <v>479</v>
      </c>
      <c r="X81" s="317" t="s">
        <v>454</v>
      </c>
      <c r="Y81" s="320" t="s">
        <v>223</v>
      </c>
      <c r="Z81" s="321"/>
      <c r="AA81" s="321"/>
      <c r="AB81" s="321"/>
    </row>
    <row r="82" spans="1:28" x14ac:dyDescent="0.25">
      <c r="A82" s="307" t="s">
        <v>374</v>
      </c>
      <c r="B82" s="307" t="s">
        <v>508</v>
      </c>
      <c r="C82" s="308"/>
      <c r="D82" s="308" t="s">
        <v>262</v>
      </c>
      <c r="E82" s="308" t="s">
        <v>263</v>
      </c>
      <c r="F82" s="308">
        <v>1770</v>
      </c>
      <c r="G82" s="309">
        <v>61.8</v>
      </c>
      <c r="H82" s="310">
        <v>14</v>
      </c>
      <c r="I82" s="311" t="s">
        <v>276</v>
      </c>
      <c r="J82" s="312"/>
      <c r="K82" s="308"/>
      <c r="L82" s="308" t="s">
        <v>263</v>
      </c>
      <c r="M82" s="313">
        <v>44625.277777777781</v>
      </c>
      <c r="N82" s="308" t="s">
        <v>263</v>
      </c>
      <c r="O82" s="313">
        <v>44627.774305555555</v>
      </c>
      <c r="P82" s="314" t="s">
        <v>266</v>
      </c>
      <c r="Q82" s="308" t="s">
        <v>267</v>
      </c>
      <c r="R82" s="308" t="s">
        <v>268</v>
      </c>
      <c r="S82" s="319"/>
      <c r="T82" s="316"/>
      <c r="U82" s="316"/>
      <c r="V82" s="316"/>
      <c r="W82" s="317" t="s">
        <v>453</v>
      </c>
      <c r="X82" s="317" t="s">
        <v>454</v>
      </c>
      <c r="Y82" s="320" t="s">
        <v>223</v>
      </c>
      <c r="Z82" s="321"/>
      <c r="AA82" s="321"/>
      <c r="AB82" s="321"/>
    </row>
    <row r="83" spans="1:28" x14ac:dyDescent="0.25">
      <c r="A83" s="307" t="s">
        <v>375</v>
      </c>
      <c r="B83" s="307" t="s">
        <v>464</v>
      </c>
      <c r="C83" s="308"/>
      <c r="D83" s="308" t="s">
        <v>262</v>
      </c>
      <c r="E83" s="308" t="s">
        <v>263</v>
      </c>
      <c r="F83" s="308">
        <v>460</v>
      </c>
      <c r="G83" s="309">
        <v>48.09</v>
      </c>
      <c r="H83" s="310">
        <v>10</v>
      </c>
      <c r="I83" s="311" t="s">
        <v>276</v>
      </c>
      <c r="J83" s="312"/>
      <c r="K83" s="308"/>
      <c r="L83" s="308" t="s">
        <v>263</v>
      </c>
      <c r="M83" s="313">
        <v>44625.305555555555</v>
      </c>
      <c r="N83" s="308" t="s">
        <v>263</v>
      </c>
      <c r="O83" s="313">
        <v>44625.999305555553</v>
      </c>
      <c r="P83" s="314" t="s">
        <v>266</v>
      </c>
      <c r="Q83" s="308" t="s">
        <v>267</v>
      </c>
      <c r="R83" s="308" t="s">
        <v>268</v>
      </c>
      <c r="S83" s="319"/>
      <c r="T83" s="316"/>
      <c r="U83" s="316"/>
      <c r="V83" s="316"/>
      <c r="W83" s="317" t="s">
        <v>453</v>
      </c>
      <c r="X83" s="317" t="s">
        <v>454</v>
      </c>
      <c r="Y83" s="320" t="s">
        <v>223</v>
      </c>
      <c r="Z83" s="321"/>
      <c r="AA83" s="321"/>
      <c r="AB83" s="321"/>
    </row>
    <row r="84" spans="1:28" x14ac:dyDescent="0.25">
      <c r="A84" s="307" t="s">
        <v>379</v>
      </c>
      <c r="B84" s="307" t="s">
        <v>509</v>
      </c>
      <c r="C84" s="308"/>
      <c r="D84" s="308" t="s">
        <v>262</v>
      </c>
      <c r="E84" s="308" t="s">
        <v>263</v>
      </c>
      <c r="F84" s="308">
        <v>2526</v>
      </c>
      <c r="G84" s="309">
        <v>78.7</v>
      </c>
      <c r="H84" s="310">
        <v>16</v>
      </c>
      <c r="I84" s="311" t="s">
        <v>276</v>
      </c>
      <c r="J84" s="312"/>
      <c r="K84" s="308"/>
      <c r="L84" s="308" t="s">
        <v>263</v>
      </c>
      <c r="M84" s="313">
        <v>44624.684027777781</v>
      </c>
      <c r="N84" s="308" t="s">
        <v>263</v>
      </c>
      <c r="O84" s="313">
        <v>44625.65625</v>
      </c>
      <c r="P84" s="314" t="s">
        <v>266</v>
      </c>
      <c r="Q84" s="308" t="s">
        <v>267</v>
      </c>
      <c r="R84" s="308" t="s">
        <v>268</v>
      </c>
      <c r="S84" s="319"/>
      <c r="T84" s="316"/>
      <c r="U84" s="316"/>
      <c r="V84" s="316"/>
      <c r="W84" s="317" t="s">
        <v>471</v>
      </c>
      <c r="X84" s="317" t="s">
        <v>454</v>
      </c>
      <c r="Y84" s="320" t="s">
        <v>223</v>
      </c>
      <c r="Z84" s="321"/>
      <c r="AA84" s="321"/>
      <c r="AB84" s="321"/>
    </row>
    <row r="85" spans="1:28" x14ac:dyDescent="0.25">
      <c r="A85" s="307" t="s">
        <v>380</v>
      </c>
      <c r="B85" s="307" t="s">
        <v>477</v>
      </c>
      <c r="C85" s="308"/>
      <c r="D85" s="308" t="s">
        <v>262</v>
      </c>
      <c r="E85" s="308" t="s">
        <v>263</v>
      </c>
      <c r="F85" s="308">
        <v>498</v>
      </c>
      <c r="G85" s="309">
        <v>55.15</v>
      </c>
      <c r="H85" s="310">
        <v>10</v>
      </c>
      <c r="I85" s="311" t="s">
        <v>273</v>
      </c>
      <c r="J85" s="312"/>
      <c r="K85" s="308"/>
      <c r="L85" s="308" t="s">
        <v>263</v>
      </c>
      <c r="M85" s="313">
        <v>44624.697916666664</v>
      </c>
      <c r="N85" s="308" t="s">
        <v>263</v>
      </c>
      <c r="O85" s="313">
        <v>44625.899305555555</v>
      </c>
      <c r="P85" s="314" t="s">
        <v>266</v>
      </c>
      <c r="Q85" s="308" t="s">
        <v>267</v>
      </c>
      <c r="R85" s="308" t="s">
        <v>268</v>
      </c>
      <c r="S85" s="319"/>
      <c r="T85" s="316"/>
      <c r="U85" s="316"/>
      <c r="V85" s="316"/>
      <c r="W85" s="317" t="s">
        <v>453</v>
      </c>
      <c r="X85" s="317" t="s">
        <v>454</v>
      </c>
      <c r="Y85" s="320" t="s">
        <v>223</v>
      </c>
      <c r="Z85" s="321"/>
      <c r="AA85" s="321"/>
      <c r="AB85" s="321"/>
    </row>
    <row r="86" spans="1:28" x14ac:dyDescent="0.25">
      <c r="A86" s="307" t="s">
        <v>381</v>
      </c>
      <c r="B86" s="307" t="s">
        <v>463</v>
      </c>
      <c r="C86" s="308"/>
      <c r="D86" s="308" t="s">
        <v>262</v>
      </c>
      <c r="E86" s="308" t="s">
        <v>263</v>
      </c>
      <c r="F86" s="308">
        <v>337</v>
      </c>
      <c r="G86" s="309">
        <v>50.03</v>
      </c>
      <c r="H86" s="310">
        <v>9</v>
      </c>
      <c r="I86" s="311" t="s">
        <v>268</v>
      </c>
      <c r="J86" s="312"/>
      <c r="K86" s="308"/>
      <c r="L86" s="308" t="s">
        <v>263</v>
      </c>
      <c r="M86" s="313">
        <v>44624.708333333336</v>
      </c>
      <c r="N86" s="308" t="s">
        <v>263</v>
      </c>
      <c r="O86" s="313">
        <v>44624.736111111109</v>
      </c>
      <c r="P86" s="314" t="s">
        <v>266</v>
      </c>
      <c r="Q86" s="308" t="s">
        <v>267</v>
      </c>
      <c r="R86" s="308" t="s">
        <v>268</v>
      </c>
      <c r="S86" s="319"/>
      <c r="T86" s="316"/>
      <c r="U86" s="316"/>
      <c r="V86" s="316"/>
      <c r="W86" s="317" t="s">
        <v>461</v>
      </c>
      <c r="X86" s="317" t="s">
        <v>454</v>
      </c>
      <c r="Y86" s="320" t="s">
        <v>223</v>
      </c>
      <c r="Z86" s="321"/>
      <c r="AA86" s="321"/>
      <c r="AB86" s="321"/>
    </row>
    <row r="87" spans="1:28" x14ac:dyDescent="0.25">
      <c r="A87" s="307" t="s">
        <v>383</v>
      </c>
      <c r="B87" s="307" t="s">
        <v>510</v>
      </c>
      <c r="C87" s="308"/>
      <c r="D87" s="308" t="s">
        <v>262</v>
      </c>
      <c r="E87" s="308" t="s">
        <v>263</v>
      </c>
      <c r="F87" s="308">
        <v>1634</v>
      </c>
      <c r="G87" s="309">
        <v>62.18</v>
      </c>
      <c r="H87" s="310">
        <v>15</v>
      </c>
      <c r="I87" s="311" t="s">
        <v>276</v>
      </c>
      <c r="J87" s="312"/>
      <c r="K87" s="308"/>
      <c r="L87" s="308" t="s">
        <v>263</v>
      </c>
      <c r="M87" s="313">
        <v>44624.743055555555</v>
      </c>
      <c r="N87" s="308" t="s">
        <v>263</v>
      </c>
      <c r="O87" s="313">
        <v>44627.621527777781</v>
      </c>
      <c r="P87" s="314" t="s">
        <v>266</v>
      </c>
      <c r="Q87" s="308" t="s">
        <v>267</v>
      </c>
      <c r="R87" s="308" t="s">
        <v>268</v>
      </c>
      <c r="S87" s="319"/>
      <c r="T87" s="316"/>
      <c r="U87" s="316"/>
      <c r="V87" s="316"/>
      <c r="W87" s="317" t="s">
        <v>453</v>
      </c>
      <c r="X87" s="317" t="s">
        <v>454</v>
      </c>
      <c r="Y87" s="320" t="s">
        <v>223</v>
      </c>
      <c r="Z87" s="321"/>
      <c r="AA87" s="321"/>
      <c r="AB87" s="321"/>
    </row>
    <row r="88" spans="1:28" x14ac:dyDescent="0.25">
      <c r="A88" s="307" t="s">
        <v>384</v>
      </c>
      <c r="B88" s="307" t="s">
        <v>452</v>
      </c>
      <c r="C88" s="308"/>
      <c r="D88" s="308" t="s">
        <v>262</v>
      </c>
      <c r="E88" s="308" t="s">
        <v>263</v>
      </c>
      <c r="F88" s="308">
        <v>498</v>
      </c>
      <c r="G88" s="309">
        <v>51.02</v>
      </c>
      <c r="H88" s="310">
        <v>10</v>
      </c>
      <c r="I88" s="311" t="s">
        <v>276</v>
      </c>
      <c r="J88" s="312"/>
      <c r="K88" s="308"/>
      <c r="L88" s="308" t="s">
        <v>263</v>
      </c>
      <c r="M88" s="313">
        <v>44624.75</v>
      </c>
      <c r="N88" s="308" t="s">
        <v>263</v>
      </c>
      <c r="O88" s="313">
        <v>44625.145833333336</v>
      </c>
      <c r="P88" s="314" t="s">
        <v>266</v>
      </c>
      <c r="Q88" s="308" t="s">
        <v>267</v>
      </c>
      <c r="R88" s="308" t="s">
        <v>268</v>
      </c>
      <c r="S88" s="319"/>
      <c r="T88" s="316"/>
      <c r="U88" s="316"/>
      <c r="V88" s="316"/>
      <c r="W88" s="317" t="s">
        <v>453</v>
      </c>
      <c r="X88" s="317" t="s">
        <v>454</v>
      </c>
      <c r="Y88" s="320" t="s">
        <v>223</v>
      </c>
      <c r="Z88" s="321"/>
      <c r="AA88" s="321"/>
      <c r="AB88" s="321"/>
    </row>
    <row r="89" spans="1:28" x14ac:dyDescent="0.25">
      <c r="A89" s="307" t="s">
        <v>385</v>
      </c>
      <c r="B89" s="307" t="s">
        <v>511</v>
      </c>
      <c r="C89" s="308"/>
      <c r="D89" s="308" t="s">
        <v>262</v>
      </c>
      <c r="E89" s="308" t="s">
        <v>263</v>
      </c>
      <c r="F89" s="308">
        <v>341</v>
      </c>
      <c r="G89" s="309">
        <v>49.4</v>
      </c>
      <c r="H89" s="310">
        <v>9</v>
      </c>
      <c r="I89" s="311" t="s">
        <v>273</v>
      </c>
      <c r="J89" s="312"/>
      <c r="K89" s="308"/>
      <c r="L89" s="308" t="s">
        <v>263</v>
      </c>
      <c r="M89" s="313">
        <v>44624.770833333336</v>
      </c>
      <c r="N89" s="308" t="s">
        <v>263</v>
      </c>
      <c r="O89" s="313">
        <v>44625.979166666664</v>
      </c>
      <c r="P89" s="314" t="s">
        <v>266</v>
      </c>
      <c r="Q89" s="308" t="s">
        <v>267</v>
      </c>
      <c r="R89" s="308" t="s">
        <v>268</v>
      </c>
      <c r="S89" s="319"/>
      <c r="T89" s="316"/>
      <c r="U89" s="316"/>
      <c r="V89" s="316"/>
      <c r="W89" s="317" t="s">
        <v>453</v>
      </c>
      <c r="X89" s="317" t="s">
        <v>454</v>
      </c>
      <c r="Y89" s="320" t="s">
        <v>223</v>
      </c>
      <c r="Z89" s="321"/>
      <c r="AA89" s="321"/>
      <c r="AB89" s="321"/>
    </row>
    <row r="90" spans="1:28" x14ac:dyDescent="0.25">
      <c r="A90" s="307" t="s">
        <v>386</v>
      </c>
      <c r="B90" s="307" t="s">
        <v>456</v>
      </c>
      <c r="C90" s="308"/>
      <c r="D90" s="308" t="s">
        <v>262</v>
      </c>
      <c r="E90" s="308" t="s">
        <v>263</v>
      </c>
      <c r="F90" s="308">
        <v>318</v>
      </c>
      <c r="G90" s="309">
        <v>41.73</v>
      </c>
      <c r="H90" s="310">
        <v>8</v>
      </c>
      <c r="I90" s="311" t="s">
        <v>273</v>
      </c>
      <c r="J90" s="312"/>
      <c r="K90" s="308"/>
      <c r="L90" s="308" t="s">
        <v>263</v>
      </c>
      <c r="M90" s="313">
        <v>44624.819444444445</v>
      </c>
      <c r="N90" s="308" t="s">
        <v>263</v>
      </c>
      <c r="O90" s="313">
        <v>44625.277777777781</v>
      </c>
      <c r="P90" s="314" t="s">
        <v>266</v>
      </c>
      <c r="Q90" s="308" t="s">
        <v>267</v>
      </c>
      <c r="R90" s="308" t="s">
        <v>268</v>
      </c>
      <c r="S90" s="319"/>
      <c r="T90" s="316"/>
      <c r="U90" s="316"/>
      <c r="V90" s="316"/>
      <c r="W90" s="317" t="s">
        <v>461</v>
      </c>
      <c r="X90" s="317" t="s">
        <v>454</v>
      </c>
      <c r="Y90" s="320" t="s">
        <v>223</v>
      </c>
      <c r="Z90" s="321"/>
      <c r="AA90" s="321"/>
      <c r="AB90" s="321"/>
    </row>
    <row r="91" spans="1:28" x14ac:dyDescent="0.25">
      <c r="A91" s="307" t="s">
        <v>387</v>
      </c>
      <c r="B91" s="307" t="s">
        <v>512</v>
      </c>
      <c r="C91" s="308"/>
      <c r="D91" s="308" t="s">
        <v>262</v>
      </c>
      <c r="E91" s="308" t="s">
        <v>263</v>
      </c>
      <c r="F91" s="308">
        <v>2471</v>
      </c>
      <c r="G91" s="309">
        <v>68</v>
      </c>
      <c r="H91" s="310">
        <v>16</v>
      </c>
      <c r="I91" s="311" t="s">
        <v>276</v>
      </c>
      <c r="J91" s="312"/>
      <c r="K91" s="308"/>
      <c r="L91" s="308" t="s">
        <v>263</v>
      </c>
      <c r="M91" s="313">
        <v>44624.854166666664</v>
      </c>
      <c r="N91" s="308" t="s">
        <v>263</v>
      </c>
      <c r="O91" s="313">
        <v>44629.458333333336</v>
      </c>
      <c r="P91" s="314" t="s">
        <v>266</v>
      </c>
      <c r="Q91" s="308" t="s">
        <v>267</v>
      </c>
      <c r="R91" s="308" t="s">
        <v>268</v>
      </c>
      <c r="S91" s="319"/>
      <c r="T91" s="316"/>
      <c r="U91" s="316"/>
      <c r="V91" s="316"/>
      <c r="W91" s="317" t="s">
        <v>457</v>
      </c>
      <c r="X91" s="317" t="s">
        <v>454</v>
      </c>
      <c r="Y91" s="320" t="s">
        <v>223</v>
      </c>
      <c r="Z91" s="321"/>
      <c r="AA91" s="321"/>
      <c r="AB91" s="321"/>
    </row>
    <row r="92" spans="1:28" x14ac:dyDescent="0.25">
      <c r="A92" s="307" t="s">
        <v>388</v>
      </c>
      <c r="B92" s="307" t="s">
        <v>489</v>
      </c>
      <c r="C92" s="308"/>
      <c r="D92" s="308" t="s">
        <v>262</v>
      </c>
      <c r="E92" s="308" t="s">
        <v>263</v>
      </c>
      <c r="F92" s="308">
        <v>454</v>
      </c>
      <c r="G92" s="309">
        <v>53.25</v>
      </c>
      <c r="H92" s="310">
        <v>9</v>
      </c>
      <c r="I92" s="311" t="s">
        <v>276</v>
      </c>
      <c r="J92" s="312"/>
      <c r="K92" s="308"/>
      <c r="L92" s="308" t="s">
        <v>263</v>
      </c>
      <c r="M92" s="313">
        <v>44624.871527777781</v>
      </c>
      <c r="N92" s="308" t="s">
        <v>263</v>
      </c>
      <c r="O92" s="313">
        <v>44626.5625</v>
      </c>
      <c r="P92" s="314" t="s">
        <v>266</v>
      </c>
      <c r="Q92" s="308" t="s">
        <v>267</v>
      </c>
      <c r="R92" s="308" t="s">
        <v>268</v>
      </c>
      <c r="S92" s="319"/>
      <c r="T92" s="316"/>
      <c r="U92" s="316"/>
      <c r="V92" s="316"/>
      <c r="W92" s="317" t="s">
        <v>453</v>
      </c>
      <c r="X92" s="317" t="s">
        <v>454</v>
      </c>
      <c r="Y92" s="320" t="s">
        <v>223</v>
      </c>
      <c r="Z92" s="321"/>
      <c r="AA92" s="321"/>
      <c r="AB92" s="321"/>
    </row>
    <row r="93" spans="1:28" x14ac:dyDescent="0.25">
      <c r="A93" s="307" t="s">
        <v>389</v>
      </c>
      <c r="B93" s="307" t="s">
        <v>455</v>
      </c>
      <c r="C93" s="308"/>
      <c r="D93" s="308" t="s">
        <v>262</v>
      </c>
      <c r="E93" s="308" t="s">
        <v>263</v>
      </c>
      <c r="F93" s="308">
        <v>448.62</v>
      </c>
      <c r="G93" s="309">
        <v>49.92</v>
      </c>
      <c r="H93" s="310">
        <v>9</v>
      </c>
      <c r="I93" s="311" t="s">
        <v>273</v>
      </c>
      <c r="J93" s="312"/>
      <c r="K93" s="308"/>
      <c r="L93" s="308" t="s">
        <v>263</v>
      </c>
      <c r="M93" s="313">
        <v>44624.90625</v>
      </c>
      <c r="N93" s="308" t="s">
        <v>263</v>
      </c>
      <c r="O93" s="313">
        <v>44625.881944444445</v>
      </c>
      <c r="P93" s="314" t="s">
        <v>266</v>
      </c>
      <c r="Q93" s="308" t="s">
        <v>267</v>
      </c>
      <c r="R93" s="308" t="s">
        <v>268</v>
      </c>
      <c r="S93" s="319"/>
      <c r="T93" s="316"/>
      <c r="U93" s="316"/>
      <c r="V93" s="316"/>
      <c r="W93" s="317" t="s">
        <v>481</v>
      </c>
      <c r="X93" s="317" t="s">
        <v>454</v>
      </c>
      <c r="Y93" s="320" t="s">
        <v>223</v>
      </c>
      <c r="Z93" s="321"/>
      <c r="AA93" s="321"/>
      <c r="AB93" s="321"/>
    </row>
    <row r="94" spans="1:28" x14ac:dyDescent="0.25">
      <c r="A94" s="307" t="s">
        <v>390</v>
      </c>
      <c r="B94" s="307" t="s">
        <v>468</v>
      </c>
      <c r="C94" s="308"/>
      <c r="D94" s="308" t="s">
        <v>262</v>
      </c>
      <c r="E94" s="308" t="s">
        <v>263</v>
      </c>
      <c r="F94" s="308">
        <v>1315</v>
      </c>
      <c r="G94" s="309">
        <v>53.5</v>
      </c>
      <c r="H94" s="310">
        <v>13</v>
      </c>
      <c r="I94" s="311" t="s">
        <v>469</v>
      </c>
      <c r="J94" s="312"/>
      <c r="K94" s="308"/>
      <c r="L94" s="308" t="s">
        <v>263</v>
      </c>
      <c r="M94" s="313">
        <v>44624.517361111109</v>
      </c>
      <c r="N94" s="308" t="s">
        <v>263</v>
      </c>
      <c r="O94" s="313">
        <v>44625.32916666667</v>
      </c>
      <c r="P94" s="314" t="s">
        <v>266</v>
      </c>
      <c r="Q94" s="308" t="s">
        <v>267</v>
      </c>
      <c r="R94" s="308" t="s">
        <v>268</v>
      </c>
      <c r="S94" s="319"/>
      <c r="T94" s="316"/>
      <c r="U94" s="316"/>
      <c r="V94" s="316"/>
      <c r="W94" s="317" t="s">
        <v>457</v>
      </c>
      <c r="X94" s="317" t="s">
        <v>454</v>
      </c>
      <c r="Y94" s="320" t="s">
        <v>223</v>
      </c>
      <c r="Z94" s="321"/>
      <c r="AA94" s="321"/>
      <c r="AB94" s="321"/>
    </row>
    <row r="95" spans="1:28" x14ac:dyDescent="0.25">
      <c r="A95" s="307" t="s">
        <v>395</v>
      </c>
      <c r="B95" s="307" t="s">
        <v>493</v>
      </c>
      <c r="C95" s="308"/>
      <c r="D95" s="308" t="s">
        <v>262</v>
      </c>
      <c r="E95" s="308" t="s">
        <v>263</v>
      </c>
      <c r="F95" s="308">
        <v>482</v>
      </c>
      <c r="G95" s="309">
        <v>55.49</v>
      </c>
      <c r="H95" s="310">
        <v>10</v>
      </c>
      <c r="I95" s="311" t="s">
        <v>276</v>
      </c>
      <c r="J95" s="312"/>
      <c r="K95" s="308"/>
      <c r="L95" s="308" t="s">
        <v>263</v>
      </c>
      <c r="M95" s="313">
        <v>44624.475694444445</v>
      </c>
      <c r="N95" s="308" t="s">
        <v>263</v>
      </c>
      <c r="O95" s="313">
        <v>44624.59375</v>
      </c>
      <c r="P95" s="314" t="s">
        <v>266</v>
      </c>
      <c r="Q95" s="308" t="s">
        <v>267</v>
      </c>
      <c r="R95" s="308" t="s">
        <v>268</v>
      </c>
      <c r="S95" s="319"/>
      <c r="T95" s="316"/>
      <c r="U95" s="316"/>
      <c r="V95" s="316"/>
      <c r="W95" s="317" t="s">
        <v>479</v>
      </c>
      <c r="X95" s="317" t="s">
        <v>454</v>
      </c>
      <c r="Y95" s="320" t="s">
        <v>223</v>
      </c>
      <c r="Z95" s="321"/>
      <c r="AA95" s="321"/>
      <c r="AB95" s="321"/>
    </row>
    <row r="96" spans="1:28" x14ac:dyDescent="0.25">
      <c r="A96" s="307" t="s">
        <v>396</v>
      </c>
      <c r="B96" s="307" t="s">
        <v>493</v>
      </c>
      <c r="C96" s="308"/>
      <c r="D96" s="308" t="s">
        <v>262</v>
      </c>
      <c r="E96" s="308" t="s">
        <v>263</v>
      </c>
      <c r="F96" s="308">
        <v>482</v>
      </c>
      <c r="G96" s="309">
        <v>55.49</v>
      </c>
      <c r="H96" s="310">
        <v>10</v>
      </c>
      <c r="I96" s="311" t="s">
        <v>276</v>
      </c>
      <c r="J96" s="312"/>
      <c r="K96" s="308"/>
      <c r="L96" s="308" t="s">
        <v>263</v>
      </c>
      <c r="M96" s="313">
        <v>44624.729166666664</v>
      </c>
      <c r="N96" s="308" t="s">
        <v>263</v>
      </c>
      <c r="O96" s="313">
        <v>44625.138888888891</v>
      </c>
      <c r="P96" s="314" t="s">
        <v>266</v>
      </c>
      <c r="Q96" s="308" t="s">
        <v>267</v>
      </c>
      <c r="R96" s="308" t="s">
        <v>268</v>
      </c>
      <c r="S96" s="319"/>
      <c r="T96" s="316"/>
      <c r="U96" s="316"/>
      <c r="V96" s="316"/>
      <c r="W96" s="317" t="s">
        <v>453</v>
      </c>
      <c r="X96" s="317" t="s">
        <v>454</v>
      </c>
      <c r="Y96" s="320" t="s">
        <v>223</v>
      </c>
      <c r="Z96" s="321"/>
      <c r="AA96" s="321"/>
      <c r="AB96" s="321"/>
    </row>
    <row r="97" spans="1:28" x14ac:dyDescent="0.25">
      <c r="A97" s="307" t="s">
        <v>397</v>
      </c>
      <c r="B97" s="307" t="s">
        <v>460</v>
      </c>
      <c r="C97" s="308"/>
      <c r="D97" s="308" t="s">
        <v>262</v>
      </c>
      <c r="E97" s="308" t="s">
        <v>263</v>
      </c>
      <c r="F97" s="308">
        <v>495</v>
      </c>
      <c r="G97" s="309">
        <v>45.28</v>
      </c>
      <c r="H97" s="310">
        <v>11</v>
      </c>
      <c r="I97" s="311" t="s">
        <v>273</v>
      </c>
      <c r="J97" s="312"/>
      <c r="K97" s="308"/>
      <c r="L97" s="308" t="s">
        <v>263</v>
      </c>
      <c r="M97" s="313">
        <v>44625.361111111109</v>
      </c>
      <c r="N97" s="308" t="s">
        <v>263</v>
      </c>
      <c r="O97" s="313">
        <v>44625.493055555555</v>
      </c>
      <c r="P97" s="314" t="s">
        <v>266</v>
      </c>
      <c r="Q97" s="308" t="s">
        <v>267</v>
      </c>
      <c r="R97" s="308" t="s">
        <v>268</v>
      </c>
      <c r="S97" s="319"/>
      <c r="T97" s="316"/>
      <c r="U97" s="316"/>
      <c r="V97" s="316"/>
      <c r="W97" s="317" t="s">
        <v>461</v>
      </c>
      <c r="X97" s="317" t="s">
        <v>454</v>
      </c>
      <c r="Y97" s="320" t="s">
        <v>223</v>
      </c>
      <c r="Z97" s="321"/>
      <c r="AA97" s="321"/>
      <c r="AB97" s="321"/>
    </row>
    <row r="98" spans="1:28" x14ac:dyDescent="0.25">
      <c r="A98" s="307" t="s">
        <v>398</v>
      </c>
      <c r="B98" s="307" t="s">
        <v>456</v>
      </c>
      <c r="C98" s="308"/>
      <c r="D98" s="308" t="s">
        <v>262</v>
      </c>
      <c r="E98" s="308" t="s">
        <v>263</v>
      </c>
      <c r="F98" s="308">
        <v>318</v>
      </c>
      <c r="G98" s="309">
        <v>41.73</v>
      </c>
      <c r="H98" s="310">
        <v>8</v>
      </c>
      <c r="I98" s="311" t="s">
        <v>273</v>
      </c>
      <c r="J98" s="312"/>
      <c r="K98" s="308"/>
      <c r="L98" s="308" t="s">
        <v>263</v>
      </c>
      <c r="M98" s="313">
        <v>44625.40625</v>
      </c>
      <c r="N98" s="308" t="s">
        <v>263</v>
      </c>
      <c r="O98" s="313">
        <v>44625.454861111109</v>
      </c>
      <c r="P98" s="314" t="s">
        <v>266</v>
      </c>
      <c r="Q98" s="308" t="s">
        <v>267</v>
      </c>
      <c r="R98" s="308" t="s">
        <v>268</v>
      </c>
      <c r="S98" s="319"/>
      <c r="T98" s="316"/>
      <c r="U98" s="316"/>
      <c r="V98" s="316"/>
      <c r="W98" s="317" t="s">
        <v>461</v>
      </c>
      <c r="X98" s="317" t="s">
        <v>454</v>
      </c>
      <c r="Y98" s="320" t="s">
        <v>223</v>
      </c>
      <c r="Z98" s="321"/>
      <c r="AA98" s="321"/>
      <c r="AB98" s="321"/>
    </row>
    <row r="99" spans="1:28" x14ac:dyDescent="0.25">
      <c r="A99" s="307" t="s">
        <v>399</v>
      </c>
      <c r="B99" s="307" t="s">
        <v>463</v>
      </c>
      <c r="C99" s="308"/>
      <c r="D99" s="308" t="s">
        <v>262</v>
      </c>
      <c r="E99" s="308" t="s">
        <v>263</v>
      </c>
      <c r="F99" s="308">
        <v>337</v>
      </c>
      <c r="G99" s="309">
        <v>50.03</v>
      </c>
      <c r="H99" s="310">
        <v>9</v>
      </c>
      <c r="I99" s="311" t="s">
        <v>268</v>
      </c>
      <c r="J99" s="312"/>
      <c r="K99" s="308"/>
      <c r="L99" s="308" t="s">
        <v>263</v>
      </c>
      <c r="M99" s="313">
        <v>44625.416666666664</v>
      </c>
      <c r="N99" s="308" t="s">
        <v>263</v>
      </c>
      <c r="O99" s="313">
        <v>44625.46875</v>
      </c>
      <c r="P99" s="314" t="s">
        <v>266</v>
      </c>
      <c r="Q99" s="308" t="s">
        <v>267</v>
      </c>
      <c r="R99" s="308" t="s">
        <v>268</v>
      </c>
      <c r="S99" s="319"/>
      <c r="T99" s="316"/>
      <c r="U99" s="316"/>
      <c r="V99" s="316"/>
      <c r="W99" s="317" t="s">
        <v>479</v>
      </c>
      <c r="X99" s="317" t="s">
        <v>454</v>
      </c>
      <c r="Y99" s="320" t="s">
        <v>223</v>
      </c>
      <c r="Z99" s="321"/>
      <c r="AA99" s="321"/>
      <c r="AB99" s="321"/>
    </row>
    <row r="100" spans="1:28" x14ac:dyDescent="0.25">
      <c r="A100" s="307" t="s">
        <v>400</v>
      </c>
      <c r="B100" s="307" t="s">
        <v>505</v>
      </c>
      <c r="C100" s="308"/>
      <c r="D100" s="308" t="s">
        <v>262</v>
      </c>
      <c r="E100" s="308" t="s">
        <v>263</v>
      </c>
      <c r="F100" s="308">
        <v>2152</v>
      </c>
      <c r="G100" s="309">
        <v>71.900000000000006</v>
      </c>
      <c r="H100" s="310">
        <v>16</v>
      </c>
      <c r="I100" s="311" t="s">
        <v>276</v>
      </c>
      <c r="J100" s="312"/>
      <c r="K100" s="308"/>
      <c r="L100" s="308" t="s">
        <v>263</v>
      </c>
      <c r="M100" s="313">
        <v>44625.520833333336</v>
      </c>
      <c r="N100" s="308" t="s">
        <v>263</v>
      </c>
      <c r="O100" s="313">
        <v>44626.204861111109</v>
      </c>
      <c r="P100" s="314" t="s">
        <v>266</v>
      </c>
      <c r="Q100" s="308" t="s">
        <v>267</v>
      </c>
      <c r="R100" s="308" t="s">
        <v>268</v>
      </c>
      <c r="S100" s="319"/>
      <c r="T100" s="316"/>
      <c r="U100" s="316"/>
      <c r="V100" s="316"/>
      <c r="W100" s="317" t="s">
        <v>471</v>
      </c>
      <c r="X100" s="317" t="s">
        <v>454</v>
      </c>
      <c r="Y100" s="320" t="s">
        <v>223</v>
      </c>
      <c r="Z100" s="321"/>
      <c r="AA100" s="321"/>
      <c r="AB100" s="321"/>
    </row>
    <row r="101" spans="1:28" x14ac:dyDescent="0.25">
      <c r="A101" s="307" t="s">
        <v>401</v>
      </c>
      <c r="B101" s="307" t="s">
        <v>474</v>
      </c>
      <c r="C101" s="308"/>
      <c r="D101" s="308" t="s">
        <v>262</v>
      </c>
      <c r="E101" s="308" t="s">
        <v>263</v>
      </c>
      <c r="F101" s="308">
        <v>632</v>
      </c>
      <c r="G101" s="309">
        <v>54.91</v>
      </c>
      <c r="H101" s="310">
        <v>11</v>
      </c>
      <c r="I101" s="311" t="s">
        <v>276</v>
      </c>
      <c r="J101" s="312"/>
      <c r="K101" s="308"/>
      <c r="L101" s="308" t="s">
        <v>263</v>
      </c>
      <c r="M101" s="313">
        <v>44625.534722222219</v>
      </c>
      <c r="N101" s="308" t="s">
        <v>263</v>
      </c>
      <c r="O101" s="313">
        <v>44625.999305555553</v>
      </c>
      <c r="P101" s="314" t="s">
        <v>266</v>
      </c>
      <c r="Q101" s="308" t="s">
        <v>267</v>
      </c>
      <c r="R101" s="308" t="s">
        <v>268</v>
      </c>
      <c r="S101" s="319"/>
      <c r="T101" s="316"/>
      <c r="U101" s="316"/>
      <c r="V101" s="316"/>
      <c r="W101" s="317" t="s">
        <v>453</v>
      </c>
      <c r="X101" s="317" t="s">
        <v>454</v>
      </c>
      <c r="Y101" s="320" t="s">
        <v>223</v>
      </c>
      <c r="Z101" s="321"/>
      <c r="AA101" s="321"/>
      <c r="AB101" s="321"/>
    </row>
    <row r="102" spans="1:28" x14ac:dyDescent="0.25">
      <c r="A102" s="307" t="s">
        <v>402</v>
      </c>
      <c r="B102" s="307" t="s">
        <v>480</v>
      </c>
      <c r="C102" s="308"/>
      <c r="D102" s="308" t="s">
        <v>262</v>
      </c>
      <c r="E102" s="308" t="s">
        <v>263</v>
      </c>
      <c r="F102" s="308">
        <v>325</v>
      </c>
      <c r="G102" s="309">
        <v>49.75</v>
      </c>
      <c r="H102" s="310">
        <v>9</v>
      </c>
      <c r="I102" s="311" t="s">
        <v>273</v>
      </c>
      <c r="J102" s="312"/>
      <c r="K102" s="308"/>
      <c r="L102" s="308" t="s">
        <v>263</v>
      </c>
      <c r="M102" s="313">
        <v>44625.569444444445</v>
      </c>
      <c r="N102" s="308" t="s">
        <v>263</v>
      </c>
      <c r="O102" s="313">
        <v>44625.666666666664</v>
      </c>
      <c r="P102" s="314" t="s">
        <v>266</v>
      </c>
      <c r="Q102" s="308" t="s">
        <v>267</v>
      </c>
      <c r="R102" s="308" t="s">
        <v>268</v>
      </c>
      <c r="S102" s="319"/>
      <c r="T102" s="316"/>
      <c r="U102" s="316"/>
      <c r="V102" s="316"/>
      <c r="W102" s="317" t="s">
        <v>479</v>
      </c>
      <c r="X102" s="317" t="s">
        <v>454</v>
      </c>
      <c r="Y102" s="320" t="s">
        <v>223</v>
      </c>
      <c r="Z102" s="321"/>
      <c r="AA102" s="321"/>
      <c r="AB102" s="321"/>
    </row>
    <row r="103" spans="1:28" x14ac:dyDescent="0.25">
      <c r="A103" s="307" t="s">
        <v>403</v>
      </c>
      <c r="B103" s="307" t="s">
        <v>456</v>
      </c>
      <c r="C103" s="308"/>
      <c r="D103" s="308" t="s">
        <v>262</v>
      </c>
      <c r="E103" s="308" t="s">
        <v>263</v>
      </c>
      <c r="F103" s="308">
        <v>318</v>
      </c>
      <c r="G103" s="309">
        <v>41.73</v>
      </c>
      <c r="H103" s="310">
        <v>8</v>
      </c>
      <c r="I103" s="311" t="s">
        <v>273</v>
      </c>
      <c r="J103" s="312"/>
      <c r="K103" s="308"/>
      <c r="L103" s="308" t="s">
        <v>263</v>
      </c>
      <c r="M103" s="313">
        <v>44625.604166666664</v>
      </c>
      <c r="N103" s="308" t="s">
        <v>263</v>
      </c>
      <c r="O103" s="313">
        <v>44625.999305555553</v>
      </c>
      <c r="P103" s="314" t="s">
        <v>266</v>
      </c>
      <c r="Q103" s="308" t="s">
        <v>267</v>
      </c>
      <c r="R103" s="308" t="s">
        <v>268</v>
      </c>
      <c r="S103" s="319"/>
      <c r="T103" s="316"/>
      <c r="U103" s="316"/>
      <c r="V103" s="316"/>
      <c r="W103" s="317" t="s">
        <v>461</v>
      </c>
      <c r="X103" s="317" t="s">
        <v>454</v>
      </c>
      <c r="Y103" s="320" t="s">
        <v>223</v>
      </c>
      <c r="Z103" s="321"/>
      <c r="AA103" s="321"/>
      <c r="AB103" s="321"/>
    </row>
    <row r="104" spans="1:28" x14ac:dyDescent="0.25">
      <c r="A104" s="307" t="s">
        <v>404</v>
      </c>
      <c r="B104" s="307" t="s">
        <v>513</v>
      </c>
      <c r="C104" s="308"/>
      <c r="D104" s="308" t="s">
        <v>262</v>
      </c>
      <c r="E104" s="308" t="s">
        <v>263</v>
      </c>
      <c r="F104" s="308">
        <v>2428</v>
      </c>
      <c r="G104" s="309">
        <v>70</v>
      </c>
      <c r="H104" s="310">
        <v>17</v>
      </c>
      <c r="I104" s="311" t="s">
        <v>276</v>
      </c>
      <c r="J104" s="312"/>
      <c r="K104" s="308"/>
      <c r="L104" s="308" t="s">
        <v>263</v>
      </c>
      <c r="M104" s="313">
        <v>44625.666666666664</v>
      </c>
      <c r="N104" s="308" t="s">
        <v>263</v>
      </c>
      <c r="O104" s="313">
        <v>44626.229166666664</v>
      </c>
      <c r="P104" s="314" t="s">
        <v>266</v>
      </c>
      <c r="Q104" s="308" t="s">
        <v>267</v>
      </c>
      <c r="R104" s="308" t="s">
        <v>268</v>
      </c>
      <c r="S104" s="319"/>
      <c r="T104" s="316"/>
      <c r="U104" s="316"/>
      <c r="V104" s="316"/>
      <c r="W104" s="317" t="s">
        <v>471</v>
      </c>
      <c r="X104" s="317" t="s">
        <v>454</v>
      </c>
      <c r="Y104" s="320" t="s">
        <v>223</v>
      </c>
      <c r="Z104" s="321"/>
      <c r="AA104" s="321"/>
      <c r="AB104" s="321"/>
    </row>
    <row r="105" spans="1:28" x14ac:dyDescent="0.25">
      <c r="A105" s="307" t="s">
        <v>407</v>
      </c>
      <c r="B105" s="307" t="s">
        <v>463</v>
      </c>
      <c r="C105" s="308"/>
      <c r="D105" s="308" t="s">
        <v>262</v>
      </c>
      <c r="E105" s="308" t="s">
        <v>263</v>
      </c>
      <c r="F105" s="308">
        <v>337</v>
      </c>
      <c r="G105" s="309">
        <v>50.03</v>
      </c>
      <c r="H105" s="310">
        <v>9</v>
      </c>
      <c r="I105" s="311" t="s">
        <v>268</v>
      </c>
      <c r="J105" s="312"/>
      <c r="K105" s="308"/>
      <c r="L105" s="308" t="s">
        <v>263</v>
      </c>
      <c r="M105" s="313">
        <v>44625.722222222219</v>
      </c>
      <c r="N105" s="308" t="s">
        <v>263</v>
      </c>
      <c r="O105" s="313">
        <v>44626.274305555555</v>
      </c>
      <c r="P105" s="314" t="s">
        <v>266</v>
      </c>
      <c r="Q105" s="308" t="s">
        <v>267</v>
      </c>
      <c r="R105" s="308" t="s">
        <v>268</v>
      </c>
      <c r="S105" s="319"/>
      <c r="T105" s="316"/>
      <c r="U105" s="316"/>
      <c r="V105" s="316"/>
      <c r="W105" s="317" t="s">
        <v>461</v>
      </c>
      <c r="X105" s="317" t="s">
        <v>454</v>
      </c>
      <c r="Y105" s="320" t="s">
        <v>223</v>
      </c>
      <c r="Z105" s="321"/>
      <c r="AA105" s="321"/>
      <c r="AB105" s="321"/>
    </row>
    <row r="106" spans="1:28" x14ac:dyDescent="0.25">
      <c r="A106" s="307" t="s">
        <v>409</v>
      </c>
      <c r="B106" s="307" t="s">
        <v>473</v>
      </c>
      <c r="C106" s="308"/>
      <c r="D106" s="308" t="s">
        <v>262</v>
      </c>
      <c r="E106" s="308" t="s">
        <v>263</v>
      </c>
      <c r="F106" s="308">
        <v>3753</v>
      </c>
      <c r="G106" s="309">
        <v>80.540000000000006</v>
      </c>
      <c r="H106" s="310">
        <v>19</v>
      </c>
      <c r="I106" s="311" t="s">
        <v>276</v>
      </c>
      <c r="J106" s="312"/>
      <c r="K106" s="308"/>
      <c r="L106" s="308" t="s">
        <v>263</v>
      </c>
      <c r="M106" s="313">
        <v>44626.21875</v>
      </c>
      <c r="N106" s="308" t="s">
        <v>263</v>
      </c>
      <c r="O106" s="313">
        <v>44626.999305555553</v>
      </c>
      <c r="P106" s="314" t="s">
        <v>266</v>
      </c>
      <c r="Q106" s="308" t="s">
        <v>267</v>
      </c>
      <c r="R106" s="308" t="s">
        <v>268</v>
      </c>
      <c r="S106" s="319"/>
      <c r="T106" s="316"/>
      <c r="U106" s="316"/>
      <c r="V106" s="316"/>
      <c r="W106" s="317" t="s">
        <v>457</v>
      </c>
      <c r="X106" s="317" t="s">
        <v>454</v>
      </c>
      <c r="Y106" s="320" t="s">
        <v>223</v>
      </c>
      <c r="Z106" s="321"/>
      <c r="AA106" s="321"/>
      <c r="AB106" s="321"/>
    </row>
    <row r="107" spans="1:28" x14ac:dyDescent="0.25">
      <c r="A107" s="307" t="s">
        <v>410</v>
      </c>
      <c r="B107" s="307" t="s">
        <v>467</v>
      </c>
      <c r="C107" s="308"/>
      <c r="D107" s="308" t="s">
        <v>262</v>
      </c>
      <c r="E107" s="308" t="s">
        <v>263</v>
      </c>
      <c r="F107" s="308">
        <v>443</v>
      </c>
      <c r="G107" s="309">
        <v>53.25</v>
      </c>
      <c r="H107" s="310">
        <v>9</v>
      </c>
      <c r="I107" s="311" t="s">
        <v>276</v>
      </c>
      <c r="J107" s="312"/>
      <c r="K107" s="308"/>
      <c r="L107" s="308" t="s">
        <v>263</v>
      </c>
      <c r="M107" s="313">
        <v>44626.097222222219</v>
      </c>
      <c r="N107" s="308" t="s">
        <v>263</v>
      </c>
      <c r="O107" s="313">
        <v>44626.888888888891</v>
      </c>
      <c r="P107" s="314" t="s">
        <v>266</v>
      </c>
      <c r="Q107" s="308" t="s">
        <v>267</v>
      </c>
      <c r="R107" s="308" t="s">
        <v>268</v>
      </c>
      <c r="S107" s="319"/>
      <c r="T107" s="316"/>
      <c r="U107" s="316"/>
      <c r="V107" s="316"/>
      <c r="W107" s="317" t="s">
        <v>457</v>
      </c>
      <c r="X107" s="317" t="s">
        <v>454</v>
      </c>
      <c r="Y107" s="320" t="s">
        <v>223</v>
      </c>
      <c r="Z107" s="321"/>
      <c r="AA107" s="321"/>
      <c r="AB107" s="321"/>
    </row>
    <row r="108" spans="1:28" x14ac:dyDescent="0.25">
      <c r="A108" s="307" t="s">
        <v>411</v>
      </c>
      <c r="B108" s="307" t="s">
        <v>492</v>
      </c>
      <c r="C108" s="308"/>
      <c r="D108" s="308" t="s">
        <v>262</v>
      </c>
      <c r="E108" s="308" t="s">
        <v>263</v>
      </c>
      <c r="F108" s="308">
        <v>385</v>
      </c>
      <c r="G108" s="309">
        <v>48.04</v>
      </c>
      <c r="H108" s="310">
        <v>10</v>
      </c>
      <c r="I108" s="311" t="s">
        <v>276</v>
      </c>
      <c r="J108" s="312"/>
      <c r="K108" s="308"/>
      <c r="L108" s="308" t="s">
        <v>263</v>
      </c>
      <c r="M108" s="313">
        <v>44626.184027777781</v>
      </c>
      <c r="N108" s="308" t="s">
        <v>263</v>
      </c>
      <c r="O108" s="313">
        <v>44627.135416666664</v>
      </c>
      <c r="P108" s="314" t="s">
        <v>266</v>
      </c>
      <c r="Q108" s="308" t="s">
        <v>267</v>
      </c>
      <c r="R108" s="308" t="s">
        <v>268</v>
      </c>
      <c r="S108" s="319"/>
      <c r="T108" s="316"/>
      <c r="U108" s="316"/>
      <c r="V108" s="316"/>
      <c r="W108" s="317" t="s">
        <v>453</v>
      </c>
      <c r="X108" s="317" t="s">
        <v>454</v>
      </c>
      <c r="Y108" s="320" t="s">
        <v>223</v>
      </c>
      <c r="Z108" s="321"/>
      <c r="AA108" s="321"/>
      <c r="AB108" s="321"/>
    </row>
    <row r="109" spans="1:28" x14ac:dyDescent="0.25">
      <c r="A109" s="307" t="s">
        <v>412</v>
      </c>
      <c r="B109" s="307" t="s">
        <v>480</v>
      </c>
      <c r="C109" s="308"/>
      <c r="D109" s="308" t="s">
        <v>262</v>
      </c>
      <c r="E109" s="308" t="s">
        <v>263</v>
      </c>
      <c r="F109" s="308">
        <v>325</v>
      </c>
      <c r="G109" s="309">
        <v>49.75</v>
      </c>
      <c r="H109" s="310">
        <v>9</v>
      </c>
      <c r="I109" s="311" t="s">
        <v>273</v>
      </c>
      <c r="J109" s="312"/>
      <c r="K109" s="308"/>
      <c r="L109" s="308" t="s">
        <v>263</v>
      </c>
      <c r="M109" s="313">
        <v>44626.215277777781</v>
      </c>
      <c r="N109" s="308" t="s">
        <v>263</v>
      </c>
      <c r="O109" s="313">
        <v>44626.829861111109</v>
      </c>
      <c r="P109" s="314" t="s">
        <v>266</v>
      </c>
      <c r="Q109" s="308" t="s">
        <v>267</v>
      </c>
      <c r="R109" s="308" t="s">
        <v>268</v>
      </c>
      <c r="S109" s="319"/>
      <c r="T109" s="316"/>
      <c r="U109" s="316"/>
      <c r="V109" s="316"/>
      <c r="W109" s="317" t="s">
        <v>479</v>
      </c>
      <c r="X109" s="317" t="s">
        <v>454</v>
      </c>
      <c r="Y109" s="320" t="s">
        <v>223</v>
      </c>
      <c r="Z109" s="321"/>
      <c r="AA109" s="321"/>
      <c r="AB109" s="321"/>
    </row>
    <row r="110" spans="1:28" x14ac:dyDescent="0.25">
      <c r="A110" s="307" t="s">
        <v>413</v>
      </c>
      <c r="B110" s="307" t="s">
        <v>460</v>
      </c>
      <c r="C110" s="308"/>
      <c r="D110" s="308" t="s">
        <v>262</v>
      </c>
      <c r="E110" s="308" t="s">
        <v>263</v>
      </c>
      <c r="F110" s="308">
        <v>495</v>
      </c>
      <c r="G110" s="309">
        <v>45.28</v>
      </c>
      <c r="H110" s="310">
        <v>11</v>
      </c>
      <c r="I110" s="311" t="s">
        <v>273</v>
      </c>
      <c r="J110" s="312"/>
      <c r="K110" s="308"/>
      <c r="L110" s="308" t="s">
        <v>263</v>
      </c>
      <c r="M110" s="313">
        <v>44626.319444444445</v>
      </c>
      <c r="N110" s="308" t="s">
        <v>263</v>
      </c>
      <c r="O110" s="313">
        <v>44627.625</v>
      </c>
      <c r="P110" s="314" t="s">
        <v>266</v>
      </c>
      <c r="Q110" s="308" t="s">
        <v>267</v>
      </c>
      <c r="R110" s="308" t="s">
        <v>268</v>
      </c>
      <c r="S110" s="319"/>
      <c r="T110" s="316"/>
      <c r="U110" s="316"/>
      <c r="V110" s="316"/>
      <c r="W110" s="317" t="s">
        <v>471</v>
      </c>
      <c r="X110" s="317" t="s">
        <v>454</v>
      </c>
      <c r="Y110" s="320" t="s">
        <v>223</v>
      </c>
      <c r="Z110" s="321"/>
      <c r="AA110" s="321"/>
      <c r="AB110" s="321"/>
    </row>
    <row r="111" spans="1:28" x14ac:dyDescent="0.25">
      <c r="A111" s="307" t="s">
        <v>414</v>
      </c>
      <c r="B111" s="307" t="s">
        <v>459</v>
      </c>
      <c r="C111" s="308"/>
      <c r="D111" s="308" t="s">
        <v>262</v>
      </c>
      <c r="E111" s="308" t="s">
        <v>263</v>
      </c>
      <c r="F111" s="308">
        <v>337</v>
      </c>
      <c r="G111" s="309">
        <v>50.29</v>
      </c>
      <c r="H111" s="310">
        <v>9</v>
      </c>
      <c r="I111" s="311" t="s">
        <v>273</v>
      </c>
      <c r="J111" s="312"/>
      <c r="K111" s="308"/>
      <c r="L111" s="308" t="s">
        <v>263</v>
      </c>
      <c r="M111" s="313">
        <v>44626.5</v>
      </c>
      <c r="N111" s="308" t="s">
        <v>263</v>
      </c>
      <c r="O111" s="313">
        <v>44626.958333333336</v>
      </c>
      <c r="P111" s="314" t="s">
        <v>266</v>
      </c>
      <c r="Q111" s="308" t="s">
        <v>267</v>
      </c>
      <c r="R111" s="308" t="s">
        <v>268</v>
      </c>
      <c r="S111" s="319"/>
      <c r="T111" s="316"/>
      <c r="U111" s="316"/>
      <c r="V111" s="316"/>
      <c r="W111" s="317" t="s">
        <v>453</v>
      </c>
      <c r="X111" s="317" t="s">
        <v>454</v>
      </c>
      <c r="Y111" s="320" t="s">
        <v>223</v>
      </c>
      <c r="Z111" s="321"/>
      <c r="AA111" s="321"/>
      <c r="AB111" s="321"/>
    </row>
    <row r="112" spans="1:28" x14ac:dyDescent="0.25">
      <c r="A112" s="307" t="s">
        <v>415</v>
      </c>
      <c r="B112" s="307" t="s">
        <v>456</v>
      </c>
      <c r="C112" s="308"/>
      <c r="D112" s="308" t="s">
        <v>262</v>
      </c>
      <c r="E112" s="308" t="s">
        <v>263</v>
      </c>
      <c r="F112" s="308">
        <v>318</v>
      </c>
      <c r="G112" s="309">
        <v>41.73</v>
      </c>
      <c r="H112" s="310">
        <v>8</v>
      </c>
      <c r="I112" s="311" t="s">
        <v>273</v>
      </c>
      <c r="J112" s="312"/>
      <c r="K112" s="308"/>
      <c r="L112" s="308" t="s">
        <v>263</v>
      </c>
      <c r="M112" s="313">
        <v>44626.583333333336</v>
      </c>
      <c r="N112" s="308" t="s">
        <v>263</v>
      </c>
      <c r="O112" s="313">
        <v>44626.999305555553</v>
      </c>
      <c r="P112" s="314" t="s">
        <v>266</v>
      </c>
      <c r="Q112" s="308" t="s">
        <v>267</v>
      </c>
      <c r="R112" s="308" t="s">
        <v>268</v>
      </c>
      <c r="S112" s="319"/>
      <c r="T112" s="316"/>
      <c r="U112" s="316"/>
      <c r="V112" s="316"/>
      <c r="W112" s="317" t="s">
        <v>479</v>
      </c>
      <c r="X112" s="317" t="s">
        <v>454</v>
      </c>
      <c r="Y112" s="320" t="s">
        <v>223</v>
      </c>
      <c r="Z112" s="321"/>
      <c r="AA112" s="321"/>
      <c r="AB112" s="321"/>
    </row>
    <row r="113" spans="1:28" x14ac:dyDescent="0.25">
      <c r="A113" s="307" t="s">
        <v>416</v>
      </c>
      <c r="B113" s="307" t="s">
        <v>514</v>
      </c>
      <c r="C113" s="308"/>
      <c r="D113" s="308" t="s">
        <v>262</v>
      </c>
      <c r="E113" s="308" t="s">
        <v>263</v>
      </c>
      <c r="F113" s="308">
        <v>3601</v>
      </c>
      <c r="G113" s="309">
        <v>87.1</v>
      </c>
      <c r="H113" s="310">
        <v>19</v>
      </c>
      <c r="I113" s="311" t="s">
        <v>515</v>
      </c>
      <c r="J113" s="312"/>
      <c r="K113" s="308"/>
      <c r="L113" s="308" t="s">
        <v>263</v>
      </c>
      <c r="M113" s="313">
        <v>44626.673611111109</v>
      </c>
      <c r="N113" s="308" t="s">
        <v>263</v>
      </c>
      <c r="O113" s="313">
        <v>44626.999305555553</v>
      </c>
      <c r="P113" s="314" t="s">
        <v>266</v>
      </c>
      <c r="Q113" s="308" t="s">
        <v>267</v>
      </c>
      <c r="R113" s="308" t="s">
        <v>268</v>
      </c>
      <c r="S113" s="319"/>
      <c r="T113" s="316"/>
      <c r="U113" s="316"/>
      <c r="V113" s="316"/>
      <c r="W113" s="317" t="s">
        <v>453</v>
      </c>
      <c r="X113" s="317" t="s">
        <v>454</v>
      </c>
      <c r="Y113" s="320" t="s">
        <v>223</v>
      </c>
      <c r="Z113" s="321"/>
      <c r="AA113" s="321"/>
      <c r="AB113" s="321"/>
    </row>
    <row r="114" spans="1:28" x14ac:dyDescent="0.25">
      <c r="A114" s="307" t="s">
        <v>417</v>
      </c>
      <c r="B114" s="307" t="s">
        <v>456</v>
      </c>
      <c r="C114" s="308"/>
      <c r="D114" s="308" t="s">
        <v>262</v>
      </c>
      <c r="E114" s="308" t="s">
        <v>263</v>
      </c>
      <c r="F114" s="308">
        <v>318</v>
      </c>
      <c r="G114" s="309">
        <v>41.73</v>
      </c>
      <c r="H114" s="310">
        <v>8</v>
      </c>
      <c r="I114" s="311" t="s">
        <v>273</v>
      </c>
      <c r="J114" s="312"/>
      <c r="K114" s="308"/>
      <c r="L114" s="308" t="s">
        <v>263</v>
      </c>
      <c r="M114" s="313">
        <v>44626.6875</v>
      </c>
      <c r="N114" s="308" t="s">
        <v>263</v>
      </c>
      <c r="O114" s="313">
        <v>44627.25</v>
      </c>
      <c r="P114" s="314" t="s">
        <v>266</v>
      </c>
      <c r="Q114" s="308" t="s">
        <v>267</v>
      </c>
      <c r="R114" s="308" t="s">
        <v>268</v>
      </c>
      <c r="S114" s="319"/>
      <c r="T114" s="316"/>
      <c r="U114" s="316"/>
      <c r="V114" s="316"/>
      <c r="W114" s="317" t="s">
        <v>471</v>
      </c>
      <c r="X114" s="317" t="s">
        <v>454</v>
      </c>
      <c r="Y114" s="320" t="s">
        <v>223</v>
      </c>
      <c r="Z114" s="321"/>
      <c r="AA114" s="321"/>
      <c r="AB114" s="321"/>
    </row>
    <row r="115" spans="1:28" x14ac:dyDescent="0.25">
      <c r="A115" s="307" t="s">
        <v>420</v>
      </c>
      <c r="B115" s="307" t="s">
        <v>452</v>
      </c>
      <c r="C115" s="308"/>
      <c r="D115" s="308" t="s">
        <v>262</v>
      </c>
      <c r="E115" s="308" t="s">
        <v>263</v>
      </c>
      <c r="F115" s="308">
        <v>498</v>
      </c>
      <c r="G115" s="309">
        <v>51.02</v>
      </c>
      <c r="H115" s="310">
        <v>10</v>
      </c>
      <c r="I115" s="311" t="s">
        <v>276</v>
      </c>
      <c r="J115" s="312"/>
      <c r="K115" s="308"/>
      <c r="L115" s="308" t="s">
        <v>263</v>
      </c>
      <c r="M115" s="313">
        <v>44626.694444444445</v>
      </c>
      <c r="N115" s="308" t="s">
        <v>263</v>
      </c>
      <c r="O115" s="313">
        <v>44626.934027777781</v>
      </c>
      <c r="P115" s="314" t="s">
        <v>266</v>
      </c>
      <c r="Q115" s="308" t="s">
        <v>267</v>
      </c>
      <c r="R115" s="308" t="s">
        <v>268</v>
      </c>
      <c r="S115" s="319"/>
      <c r="T115" s="316"/>
      <c r="U115" s="316"/>
      <c r="V115" s="316"/>
      <c r="W115" s="317" t="s">
        <v>453</v>
      </c>
      <c r="X115" s="317" t="s">
        <v>454</v>
      </c>
      <c r="Y115" s="320" t="s">
        <v>223</v>
      </c>
      <c r="Z115" s="321"/>
      <c r="AA115" s="321"/>
      <c r="AB115" s="321"/>
    </row>
    <row r="116" spans="1:28" x14ac:dyDescent="0.25">
      <c r="A116" s="307" t="s">
        <v>421</v>
      </c>
      <c r="B116" s="307" t="s">
        <v>503</v>
      </c>
      <c r="C116" s="308"/>
      <c r="D116" s="308" t="s">
        <v>262</v>
      </c>
      <c r="E116" s="308" t="s">
        <v>263</v>
      </c>
      <c r="F116" s="308">
        <v>494</v>
      </c>
      <c r="G116" s="309">
        <v>47.97</v>
      </c>
      <c r="H116" s="310">
        <v>10</v>
      </c>
      <c r="I116" s="311" t="s">
        <v>276</v>
      </c>
      <c r="J116" s="312"/>
      <c r="K116" s="308"/>
      <c r="L116" s="308" t="s">
        <v>263</v>
      </c>
      <c r="M116" s="313">
        <v>44627.291666666664</v>
      </c>
      <c r="N116" s="308" t="s">
        <v>263</v>
      </c>
      <c r="O116" s="313">
        <v>44627.958333333336</v>
      </c>
      <c r="P116" s="314" t="s">
        <v>266</v>
      </c>
      <c r="Q116" s="308" t="s">
        <v>267</v>
      </c>
      <c r="R116" s="308" t="s">
        <v>268</v>
      </c>
      <c r="S116" s="319"/>
      <c r="T116" s="316"/>
      <c r="U116" s="316"/>
      <c r="V116" s="316"/>
      <c r="W116" s="317" t="s">
        <v>479</v>
      </c>
      <c r="X116" s="317" t="s">
        <v>454</v>
      </c>
      <c r="Y116" s="320" t="s">
        <v>223</v>
      </c>
      <c r="Z116" s="321"/>
      <c r="AA116" s="321"/>
      <c r="AB116" s="321"/>
    </row>
    <row r="117" spans="1:28" x14ac:dyDescent="0.25">
      <c r="A117" s="307" t="s">
        <v>422</v>
      </c>
      <c r="B117" s="307" t="s">
        <v>493</v>
      </c>
      <c r="C117" s="308"/>
      <c r="D117" s="308" t="s">
        <v>262</v>
      </c>
      <c r="E117" s="308" t="s">
        <v>263</v>
      </c>
      <c r="F117" s="308">
        <v>482</v>
      </c>
      <c r="G117" s="309">
        <v>55.49</v>
      </c>
      <c r="H117" s="310">
        <v>10</v>
      </c>
      <c r="I117" s="311" t="s">
        <v>276</v>
      </c>
      <c r="J117" s="312"/>
      <c r="K117" s="308"/>
      <c r="L117" s="308" t="s">
        <v>263</v>
      </c>
      <c r="M117" s="313">
        <v>44625.701388888891</v>
      </c>
      <c r="N117" s="308" t="s">
        <v>263</v>
      </c>
      <c r="O117" s="313">
        <v>44626.152777777781</v>
      </c>
      <c r="P117" s="314" t="s">
        <v>266</v>
      </c>
      <c r="Q117" s="308" t="s">
        <v>267</v>
      </c>
      <c r="R117" s="308" t="s">
        <v>268</v>
      </c>
      <c r="S117" s="319"/>
      <c r="T117" s="316"/>
      <c r="U117" s="316"/>
      <c r="V117" s="316"/>
      <c r="W117" s="317" t="s">
        <v>453</v>
      </c>
      <c r="X117" s="317" t="s">
        <v>454</v>
      </c>
      <c r="Y117" s="320" t="s">
        <v>223</v>
      </c>
      <c r="Z117" s="321"/>
      <c r="AA117" s="321"/>
      <c r="AB117" s="321"/>
    </row>
    <row r="118" spans="1:28" x14ac:dyDescent="0.25">
      <c r="A118" s="307" t="s">
        <v>423</v>
      </c>
      <c r="B118" s="307" t="s">
        <v>468</v>
      </c>
      <c r="C118" s="308"/>
      <c r="D118" s="308" t="s">
        <v>262</v>
      </c>
      <c r="E118" s="308" t="s">
        <v>263</v>
      </c>
      <c r="F118" s="308">
        <v>1315</v>
      </c>
      <c r="G118" s="309">
        <v>53.5</v>
      </c>
      <c r="H118" s="310">
        <v>13</v>
      </c>
      <c r="I118" s="311" t="s">
        <v>469</v>
      </c>
      <c r="J118" s="312"/>
      <c r="K118" s="308"/>
      <c r="L118" s="308" t="s">
        <v>263</v>
      </c>
      <c r="M118" s="313">
        <v>44625.607638888891</v>
      </c>
      <c r="N118" s="308" t="s">
        <v>263</v>
      </c>
      <c r="O118" s="313">
        <v>44626.341666666667</v>
      </c>
      <c r="P118" s="314" t="s">
        <v>266</v>
      </c>
      <c r="Q118" s="308" t="s">
        <v>267</v>
      </c>
      <c r="R118" s="308" t="s">
        <v>268</v>
      </c>
      <c r="S118" s="319"/>
      <c r="T118" s="316"/>
      <c r="U118" s="316"/>
      <c r="V118" s="316"/>
      <c r="W118" s="317" t="s">
        <v>457</v>
      </c>
      <c r="X118" s="317" t="s">
        <v>454</v>
      </c>
      <c r="Y118" s="320" t="s">
        <v>223</v>
      </c>
      <c r="Z118" s="321"/>
      <c r="AA118" s="321"/>
      <c r="AB118" s="321"/>
    </row>
    <row r="119" spans="1:28" x14ac:dyDescent="0.25">
      <c r="A119" s="307" t="s">
        <v>426</v>
      </c>
      <c r="B119" s="307" t="s">
        <v>468</v>
      </c>
      <c r="C119" s="308"/>
      <c r="D119" s="308" t="s">
        <v>262</v>
      </c>
      <c r="E119" s="308" t="s">
        <v>263</v>
      </c>
      <c r="F119" s="308">
        <v>1315</v>
      </c>
      <c r="G119" s="309">
        <v>53.5</v>
      </c>
      <c r="H119" s="310">
        <v>13</v>
      </c>
      <c r="I119" s="311" t="s">
        <v>469</v>
      </c>
      <c r="J119" s="312"/>
      <c r="K119" s="308"/>
      <c r="L119" s="308" t="s">
        <v>263</v>
      </c>
      <c r="M119" s="313">
        <v>44626.8125</v>
      </c>
      <c r="N119" s="308" t="s">
        <v>263</v>
      </c>
      <c r="O119" s="313">
        <v>44627.3125</v>
      </c>
      <c r="P119" s="314" t="s">
        <v>266</v>
      </c>
      <c r="Q119" s="308" t="s">
        <v>267</v>
      </c>
      <c r="R119" s="308" t="s">
        <v>268</v>
      </c>
      <c r="S119" s="319"/>
      <c r="T119" s="316"/>
      <c r="U119" s="316"/>
      <c r="V119" s="316"/>
      <c r="W119" s="317" t="s">
        <v>457</v>
      </c>
      <c r="X119" s="317" t="s">
        <v>454</v>
      </c>
      <c r="Y119" s="320" t="s">
        <v>223</v>
      </c>
      <c r="Z119" s="321"/>
      <c r="AA119" s="321"/>
      <c r="AB119" s="321"/>
    </row>
    <row r="120" spans="1:28" x14ac:dyDescent="0.25">
      <c r="A120" s="307" t="s">
        <v>427</v>
      </c>
      <c r="B120" s="307" t="s">
        <v>488</v>
      </c>
      <c r="C120" s="308"/>
      <c r="D120" s="308" t="s">
        <v>262</v>
      </c>
      <c r="E120" s="308" t="s">
        <v>263</v>
      </c>
      <c r="F120" s="308">
        <v>2917</v>
      </c>
      <c r="G120" s="309">
        <v>84.6</v>
      </c>
      <c r="H120" s="310">
        <v>17</v>
      </c>
      <c r="I120" s="311" t="s">
        <v>276</v>
      </c>
      <c r="J120" s="312"/>
      <c r="K120" s="308"/>
      <c r="L120" s="308" t="s">
        <v>263</v>
      </c>
      <c r="M120" s="313">
        <v>44626.708333333336</v>
      </c>
      <c r="N120" s="308" t="s">
        <v>263</v>
      </c>
      <c r="O120" s="313">
        <v>44626.999305555553</v>
      </c>
      <c r="P120" s="314" t="s">
        <v>266</v>
      </c>
      <c r="Q120" s="308" t="s">
        <v>267</v>
      </c>
      <c r="R120" s="308" t="s">
        <v>268</v>
      </c>
      <c r="S120" s="319"/>
      <c r="T120" s="316"/>
      <c r="U120" s="316"/>
      <c r="V120" s="316"/>
      <c r="W120" s="317" t="s">
        <v>453</v>
      </c>
      <c r="X120" s="317" t="s">
        <v>454</v>
      </c>
      <c r="Y120" s="320" t="s">
        <v>223</v>
      </c>
      <c r="Z120" s="321"/>
      <c r="AA120" s="321"/>
      <c r="AB120" s="321"/>
    </row>
    <row r="121" spans="1:28" x14ac:dyDescent="0.25">
      <c r="A121" s="307" t="s">
        <v>428</v>
      </c>
      <c r="B121" s="307" t="s">
        <v>463</v>
      </c>
      <c r="C121" s="308"/>
      <c r="D121" s="308" t="s">
        <v>262</v>
      </c>
      <c r="E121" s="308" t="s">
        <v>263</v>
      </c>
      <c r="F121" s="308">
        <v>337</v>
      </c>
      <c r="G121" s="309">
        <v>50.03</v>
      </c>
      <c r="H121" s="310">
        <v>9</v>
      </c>
      <c r="I121" s="311" t="s">
        <v>268</v>
      </c>
      <c r="J121" s="312"/>
      <c r="K121" s="308"/>
      <c r="L121" s="308" t="s">
        <v>263</v>
      </c>
      <c r="M121" s="313">
        <v>44626.729166666664</v>
      </c>
      <c r="N121" s="308" t="s">
        <v>263</v>
      </c>
      <c r="O121" s="313">
        <v>44627.253472222219</v>
      </c>
      <c r="P121" s="314" t="s">
        <v>266</v>
      </c>
      <c r="Q121" s="308" t="s">
        <v>267</v>
      </c>
      <c r="R121" s="308" t="s">
        <v>268</v>
      </c>
      <c r="S121" s="319"/>
      <c r="T121" s="316"/>
      <c r="U121" s="316"/>
      <c r="V121" s="316"/>
      <c r="W121" s="317" t="s">
        <v>461</v>
      </c>
      <c r="X121" s="317" t="s">
        <v>454</v>
      </c>
      <c r="Y121" s="320" t="s">
        <v>223</v>
      </c>
      <c r="Z121" s="321"/>
      <c r="AA121" s="321"/>
      <c r="AB121" s="321"/>
    </row>
    <row r="122" spans="1:28" x14ac:dyDescent="0.25">
      <c r="A122" s="307" t="s">
        <v>429</v>
      </c>
      <c r="B122" s="307" t="s">
        <v>511</v>
      </c>
      <c r="C122" s="308"/>
      <c r="D122" s="308" t="s">
        <v>262</v>
      </c>
      <c r="E122" s="308" t="s">
        <v>263</v>
      </c>
      <c r="F122" s="308">
        <v>341</v>
      </c>
      <c r="G122" s="309">
        <v>49.4</v>
      </c>
      <c r="H122" s="310">
        <v>9</v>
      </c>
      <c r="I122" s="311" t="s">
        <v>273</v>
      </c>
      <c r="J122" s="312"/>
      <c r="K122" s="308"/>
      <c r="L122" s="308" t="s">
        <v>263</v>
      </c>
      <c r="M122" s="313">
        <v>44626.822916666664</v>
      </c>
      <c r="N122" s="308" t="s">
        <v>263</v>
      </c>
      <c r="O122" s="313">
        <v>44627.999305555553</v>
      </c>
      <c r="P122" s="314" t="s">
        <v>266</v>
      </c>
      <c r="Q122" s="308" t="s">
        <v>267</v>
      </c>
      <c r="R122" s="308" t="s">
        <v>268</v>
      </c>
      <c r="S122" s="319"/>
      <c r="T122" s="316"/>
      <c r="U122" s="316"/>
      <c r="V122" s="316"/>
      <c r="W122" s="317" t="s">
        <v>453</v>
      </c>
      <c r="X122" s="317" t="s">
        <v>454</v>
      </c>
      <c r="Y122" s="320" t="s">
        <v>223</v>
      </c>
      <c r="Z122" s="321"/>
      <c r="AA122" s="321"/>
      <c r="AB122" s="321"/>
    </row>
    <row r="123" spans="1:28" x14ac:dyDescent="0.25">
      <c r="A123" s="307" t="s">
        <v>430</v>
      </c>
      <c r="B123" s="307" t="s">
        <v>483</v>
      </c>
      <c r="C123" s="308"/>
      <c r="D123" s="308" t="s">
        <v>262</v>
      </c>
      <c r="E123" s="308" t="s">
        <v>263</v>
      </c>
      <c r="F123" s="308">
        <v>387</v>
      </c>
      <c r="G123" s="309">
        <v>43.37</v>
      </c>
      <c r="H123" s="310">
        <v>10</v>
      </c>
      <c r="I123" s="311" t="s">
        <v>273</v>
      </c>
      <c r="J123" s="312"/>
      <c r="K123" s="308"/>
      <c r="L123" s="308" t="s">
        <v>263</v>
      </c>
      <c r="M123" s="313">
        <v>44626.878472222219</v>
      </c>
      <c r="N123" s="308" t="s">
        <v>263</v>
      </c>
      <c r="O123" s="313">
        <v>44627.999305555553</v>
      </c>
      <c r="P123" s="314" t="s">
        <v>266</v>
      </c>
      <c r="Q123" s="308" t="s">
        <v>267</v>
      </c>
      <c r="R123" s="308" t="s">
        <v>268</v>
      </c>
      <c r="S123" s="319"/>
      <c r="T123" s="316"/>
      <c r="U123" s="316"/>
      <c r="V123" s="316"/>
      <c r="W123" s="317" t="s">
        <v>479</v>
      </c>
      <c r="X123" s="317" t="s">
        <v>454</v>
      </c>
      <c r="Y123" s="320" t="s">
        <v>223</v>
      </c>
      <c r="Z123" s="321"/>
      <c r="AA123" s="321"/>
      <c r="AB123" s="321"/>
    </row>
    <row r="124" spans="1:28" x14ac:dyDescent="0.25">
      <c r="A124" s="307" t="s">
        <v>431</v>
      </c>
      <c r="B124" s="307" t="s">
        <v>493</v>
      </c>
      <c r="C124" s="308"/>
      <c r="D124" s="308" t="s">
        <v>262</v>
      </c>
      <c r="E124" s="308" t="s">
        <v>263</v>
      </c>
      <c r="F124" s="308">
        <v>482</v>
      </c>
      <c r="G124" s="309">
        <v>55.49</v>
      </c>
      <c r="H124" s="310">
        <v>10</v>
      </c>
      <c r="I124" s="311" t="s">
        <v>276</v>
      </c>
      <c r="J124" s="312"/>
      <c r="K124" s="308"/>
      <c r="L124" s="308" t="s">
        <v>263</v>
      </c>
      <c r="M124" s="313">
        <v>44626.319444444445</v>
      </c>
      <c r="N124" s="308" t="s">
        <v>263</v>
      </c>
      <c r="O124" s="313">
        <v>44626.322916666664</v>
      </c>
      <c r="P124" s="314" t="s">
        <v>266</v>
      </c>
      <c r="Q124" s="308" t="s">
        <v>267</v>
      </c>
      <c r="R124" s="308" t="s">
        <v>268</v>
      </c>
      <c r="S124" s="319"/>
      <c r="T124" s="316"/>
      <c r="U124" s="316"/>
      <c r="V124" s="316"/>
      <c r="W124" s="317" t="s">
        <v>453</v>
      </c>
      <c r="X124" s="317" t="s">
        <v>454</v>
      </c>
      <c r="Y124" s="320" t="s">
        <v>223</v>
      </c>
      <c r="Z124" s="321"/>
      <c r="AA124" s="321"/>
      <c r="AB124" s="321"/>
    </row>
    <row r="125" spans="1:28" x14ac:dyDescent="0.25">
      <c r="A125" s="307" t="s">
        <v>436</v>
      </c>
      <c r="B125" s="307" t="s">
        <v>455</v>
      </c>
      <c r="C125" s="308"/>
      <c r="D125" s="308" t="s">
        <v>262</v>
      </c>
      <c r="E125" s="308" t="s">
        <v>263</v>
      </c>
      <c r="F125" s="308">
        <v>448.62</v>
      </c>
      <c r="G125" s="309">
        <v>49.92</v>
      </c>
      <c r="H125" s="310">
        <v>9</v>
      </c>
      <c r="I125" s="311" t="s">
        <v>273</v>
      </c>
      <c r="J125" s="312"/>
      <c r="K125" s="308"/>
      <c r="L125" s="308" t="s">
        <v>263</v>
      </c>
      <c r="M125" s="313">
        <v>44627.142361111109</v>
      </c>
      <c r="N125" s="308" t="s">
        <v>263</v>
      </c>
      <c r="O125" s="313">
        <v>44627.999305555553</v>
      </c>
      <c r="P125" s="314" t="s">
        <v>266</v>
      </c>
      <c r="Q125" s="308" t="s">
        <v>267</v>
      </c>
      <c r="R125" s="308" t="s">
        <v>268</v>
      </c>
      <c r="S125" s="319"/>
      <c r="T125" s="316"/>
      <c r="U125" s="316"/>
      <c r="V125" s="316"/>
      <c r="W125" s="317" t="s">
        <v>479</v>
      </c>
      <c r="X125" s="317" t="s">
        <v>454</v>
      </c>
      <c r="Y125" s="320" t="s">
        <v>223</v>
      </c>
      <c r="Z125" s="321"/>
      <c r="AA125" s="321"/>
      <c r="AB125" s="321"/>
    </row>
    <row r="126" spans="1:28" x14ac:dyDescent="0.25">
      <c r="A126" s="307" t="s">
        <v>437</v>
      </c>
      <c r="B126" s="307" t="s">
        <v>480</v>
      </c>
      <c r="C126" s="308"/>
      <c r="D126" s="308" t="s">
        <v>262</v>
      </c>
      <c r="E126" s="308" t="s">
        <v>263</v>
      </c>
      <c r="F126" s="308">
        <v>325</v>
      </c>
      <c r="G126" s="309">
        <v>49.75</v>
      </c>
      <c r="H126" s="310">
        <v>9</v>
      </c>
      <c r="I126" s="311" t="s">
        <v>273</v>
      </c>
      <c r="J126" s="312"/>
      <c r="K126" s="308"/>
      <c r="L126" s="308" t="s">
        <v>263</v>
      </c>
      <c r="M126" s="313">
        <v>44627.21875</v>
      </c>
      <c r="N126" s="308" t="s">
        <v>263</v>
      </c>
      <c r="O126" s="313">
        <v>44627.999305555553</v>
      </c>
      <c r="P126" s="314" t="s">
        <v>266</v>
      </c>
      <c r="Q126" s="308" t="s">
        <v>267</v>
      </c>
      <c r="R126" s="308" t="s">
        <v>268</v>
      </c>
      <c r="S126" s="319"/>
      <c r="T126" s="316"/>
      <c r="U126" s="316"/>
      <c r="V126" s="316"/>
      <c r="W126" s="317" t="s">
        <v>481</v>
      </c>
      <c r="X126" s="317" t="s">
        <v>454</v>
      </c>
      <c r="Y126" s="320" t="s">
        <v>223</v>
      </c>
      <c r="Z126" s="321"/>
      <c r="AA126" s="321"/>
      <c r="AB126" s="321"/>
    </row>
    <row r="127" spans="1:28" x14ac:dyDescent="0.25">
      <c r="A127" s="307" t="s">
        <v>438</v>
      </c>
      <c r="B127" s="307" t="s">
        <v>493</v>
      </c>
      <c r="C127" s="308"/>
      <c r="D127" s="308" t="s">
        <v>262</v>
      </c>
      <c r="E127" s="308" t="s">
        <v>263</v>
      </c>
      <c r="F127" s="308">
        <v>482</v>
      </c>
      <c r="G127" s="309">
        <v>55.49</v>
      </c>
      <c r="H127" s="310">
        <v>10</v>
      </c>
      <c r="I127" s="311" t="s">
        <v>276</v>
      </c>
      <c r="J127" s="312"/>
      <c r="K127" s="308"/>
      <c r="L127" s="308" t="s">
        <v>263</v>
      </c>
      <c r="M127" s="313">
        <v>44627.184027777781</v>
      </c>
      <c r="N127" s="308" t="s">
        <v>263</v>
      </c>
      <c r="O127" s="313">
        <v>44627.961805555555</v>
      </c>
      <c r="P127" s="314" t="s">
        <v>266</v>
      </c>
      <c r="Q127" s="308" t="s">
        <v>267</v>
      </c>
      <c r="R127" s="308" t="s">
        <v>268</v>
      </c>
      <c r="S127" s="319"/>
      <c r="T127" s="316"/>
      <c r="U127" s="316"/>
      <c r="V127" s="316"/>
      <c r="W127" s="317" t="s">
        <v>453</v>
      </c>
      <c r="X127" s="317" t="s">
        <v>454</v>
      </c>
      <c r="Y127" s="320" t="s">
        <v>223</v>
      </c>
      <c r="Z127" s="321"/>
      <c r="AA127" s="321"/>
      <c r="AB127" s="321"/>
    </row>
    <row r="128" spans="1:28" x14ac:dyDescent="0.25">
      <c r="A128" s="307" t="s">
        <v>439</v>
      </c>
      <c r="B128" s="307" t="s">
        <v>491</v>
      </c>
      <c r="C128" s="308"/>
      <c r="D128" s="308" t="s">
        <v>262</v>
      </c>
      <c r="E128" s="308" t="s">
        <v>263</v>
      </c>
      <c r="F128" s="308">
        <v>453</v>
      </c>
      <c r="G128" s="309">
        <v>32.700000000000003</v>
      </c>
      <c r="H128" s="310">
        <v>13</v>
      </c>
      <c r="I128" s="311" t="s">
        <v>469</v>
      </c>
      <c r="J128" s="312"/>
      <c r="K128" s="308"/>
      <c r="L128" s="308" t="s">
        <v>263</v>
      </c>
      <c r="M128" s="313">
        <v>44626.802083333336</v>
      </c>
      <c r="N128" s="308" t="s">
        <v>263</v>
      </c>
      <c r="O128" s="313">
        <v>44627.245833333334</v>
      </c>
      <c r="P128" s="314" t="s">
        <v>266</v>
      </c>
      <c r="Q128" s="308" t="s">
        <v>267</v>
      </c>
      <c r="R128" s="308" t="s">
        <v>268</v>
      </c>
      <c r="S128" s="319"/>
      <c r="T128" s="316"/>
      <c r="U128" s="316"/>
      <c r="V128" s="316"/>
      <c r="W128" s="317" t="s">
        <v>461</v>
      </c>
      <c r="X128" s="317" t="s">
        <v>454</v>
      </c>
      <c r="Y128" s="320" t="s">
        <v>223</v>
      </c>
      <c r="Z128" s="321"/>
      <c r="AA128" s="321"/>
      <c r="AB128" s="321"/>
    </row>
    <row r="129" spans="1:28" x14ac:dyDescent="0.25">
      <c r="A129" s="307" t="s">
        <v>440</v>
      </c>
      <c r="B129" s="307" t="s">
        <v>456</v>
      </c>
      <c r="C129" s="308"/>
      <c r="D129" s="308" t="s">
        <v>262</v>
      </c>
      <c r="E129" s="308" t="s">
        <v>263</v>
      </c>
      <c r="F129" s="308">
        <v>318</v>
      </c>
      <c r="G129" s="309">
        <v>41.73</v>
      </c>
      <c r="H129" s="310">
        <v>8</v>
      </c>
      <c r="I129" s="311" t="s">
        <v>273</v>
      </c>
      <c r="J129" s="312"/>
      <c r="K129" s="308"/>
      <c r="L129" s="308" t="s">
        <v>263</v>
      </c>
      <c r="M129" s="313">
        <v>44627.361111111109</v>
      </c>
      <c r="N129" s="308" t="s">
        <v>263</v>
      </c>
      <c r="O129" s="313">
        <v>44627.399305555555</v>
      </c>
      <c r="P129" s="314" t="s">
        <v>266</v>
      </c>
      <c r="Q129" s="308" t="s">
        <v>267</v>
      </c>
      <c r="R129" s="308" t="s">
        <v>268</v>
      </c>
      <c r="S129" s="319"/>
      <c r="T129" s="316"/>
      <c r="U129" s="316"/>
      <c r="V129" s="316"/>
      <c r="W129" s="317" t="s">
        <v>461</v>
      </c>
      <c r="X129" s="317" t="s">
        <v>454</v>
      </c>
      <c r="Y129" s="320" t="s">
        <v>223</v>
      </c>
      <c r="Z129" s="321"/>
      <c r="AA129" s="321"/>
      <c r="AB129" s="321"/>
    </row>
    <row r="130" spans="1:28" x14ac:dyDescent="0.25">
      <c r="A130" s="307" t="s">
        <v>441</v>
      </c>
      <c r="B130" s="307" t="s">
        <v>467</v>
      </c>
      <c r="C130" s="308"/>
      <c r="D130" s="308" t="s">
        <v>262</v>
      </c>
      <c r="E130" s="308" t="s">
        <v>263</v>
      </c>
      <c r="F130" s="308">
        <v>443</v>
      </c>
      <c r="G130" s="309">
        <v>53.25</v>
      </c>
      <c r="H130" s="310">
        <v>9</v>
      </c>
      <c r="I130" s="311" t="s">
        <v>276</v>
      </c>
      <c r="J130" s="312"/>
      <c r="K130" s="308"/>
      <c r="L130" s="308" t="s">
        <v>263</v>
      </c>
      <c r="M130" s="313">
        <v>44627.458333333336</v>
      </c>
      <c r="N130" s="308" t="s">
        <v>263</v>
      </c>
      <c r="O130" s="313">
        <v>44627.999305555553</v>
      </c>
      <c r="P130" s="314" t="s">
        <v>266</v>
      </c>
      <c r="Q130" s="308" t="s">
        <v>267</v>
      </c>
      <c r="R130" s="308" t="s">
        <v>268</v>
      </c>
      <c r="S130" s="319"/>
      <c r="T130" s="316"/>
      <c r="U130" s="316"/>
      <c r="V130" s="316"/>
      <c r="W130" s="317" t="s">
        <v>453</v>
      </c>
      <c r="X130" s="317" t="s">
        <v>454</v>
      </c>
      <c r="Y130" s="320" t="s">
        <v>223</v>
      </c>
      <c r="Z130" s="321"/>
      <c r="AA130" s="321"/>
      <c r="AB130" s="321"/>
    </row>
    <row r="131" spans="1:28" x14ac:dyDescent="0.25">
      <c r="A131" s="307" t="s">
        <v>442</v>
      </c>
      <c r="B131" s="307" t="s">
        <v>516</v>
      </c>
      <c r="C131" s="308"/>
      <c r="D131" s="308" t="s">
        <v>262</v>
      </c>
      <c r="E131" s="308" t="s">
        <v>263</v>
      </c>
      <c r="F131" s="308">
        <v>3555</v>
      </c>
      <c r="G131" s="309">
        <v>78</v>
      </c>
      <c r="H131" s="310">
        <v>19</v>
      </c>
      <c r="I131" s="311" t="s">
        <v>276</v>
      </c>
      <c r="J131" s="312"/>
      <c r="K131" s="308"/>
      <c r="L131" s="308" t="s">
        <v>263</v>
      </c>
      <c r="M131" s="313">
        <v>44627.5</v>
      </c>
      <c r="N131" s="308" t="s">
        <v>263</v>
      </c>
      <c r="O131" s="313">
        <v>44627.999305555553</v>
      </c>
      <c r="P131" s="314" t="s">
        <v>266</v>
      </c>
      <c r="Q131" s="308" t="s">
        <v>267</v>
      </c>
      <c r="R131" s="308" t="s">
        <v>268</v>
      </c>
      <c r="S131" s="319"/>
      <c r="T131" s="316"/>
      <c r="U131" s="316"/>
      <c r="V131" s="316"/>
      <c r="W131" s="317" t="s">
        <v>471</v>
      </c>
      <c r="X131" s="317" t="s">
        <v>454</v>
      </c>
      <c r="Y131" s="320" t="s">
        <v>223</v>
      </c>
      <c r="Z131" s="321"/>
      <c r="AA131" s="321"/>
      <c r="AB131" s="321"/>
    </row>
    <row r="132" spans="1:28" x14ac:dyDescent="0.25">
      <c r="A132" s="307" t="s">
        <v>443</v>
      </c>
      <c r="B132" s="307" t="s">
        <v>463</v>
      </c>
      <c r="C132" s="308"/>
      <c r="D132" s="308" t="s">
        <v>262</v>
      </c>
      <c r="E132" s="308" t="s">
        <v>263</v>
      </c>
      <c r="F132" s="308">
        <v>337</v>
      </c>
      <c r="G132" s="309">
        <v>50.03</v>
      </c>
      <c r="H132" s="310">
        <v>9</v>
      </c>
      <c r="I132" s="311" t="s">
        <v>268</v>
      </c>
      <c r="J132" s="312"/>
      <c r="K132" s="308"/>
      <c r="L132" s="308" t="s">
        <v>263</v>
      </c>
      <c r="M132" s="313">
        <v>44627.524305555555</v>
      </c>
      <c r="N132" s="308" t="s">
        <v>263</v>
      </c>
      <c r="O132" s="313">
        <v>44627.999305555553</v>
      </c>
      <c r="P132" s="314" t="s">
        <v>266</v>
      </c>
      <c r="Q132" s="308" t="s">
        <v>267</v>
      </c>
      <c r="R132" s="308" t="s">
        <v>268</v>
      </c>
      <c r="S132" s="319"/>
      <c r="T132" s="316"/>
      <c r="U132" s="316"/>
      <c r="V132" s="316"/>
      <c r="W132" s="317" t="s">
        <v>461</v>
      </c>
      <c r="X132" s="317" t="s">
        <v>454</v>
      </c>
      <c r="Y132" s="320" t="s">
        <v>223</v>
      </c>
      <c r="Z132" s="321"/>
      <c r="AA132" s="321"/>
      <c r="AB132" s="321"/>
    </row>
    <row r="133" spans="1:28" x14ac:dyDescent="0.25">
      <c r="A133" s="307" t="s">
        <v>444</v>
      </c>
      <c r="B133" s="307" t="s">
        <v>517</v>
      </c>
      <c r="C133" s="308"/>
      <c r="D133" s="308" t="s">
        <v>262</v>
      </c>
      <c r="E133" s="308" t="s">
        <v>263</v>
      </c>
      <c r="F133" s="308">
        <v>3601</v>
      </c>
      <c r="G133" s="309">
        <v>87.08</v>
      </c>
      <c r="H133" s="310">
        <v>19</v>
      </c>
      <c r="I133" s="311" t="s">
        <v>276</v>
      </c>
      <c r="J133" s="312"/>
      <c r="K133" s="308"/>
      <c r="L133" s="308" t="s">
        <v>263</v>
      </c>
      <c r="M133" s="313">
        <v>44627.545138888891</v>
      </c>
      <c r="N133" s="308" t="s">
        <v>263</v>
      </c>
      <c r="O133" s="313">
        <v>44627.999305555553</v>
      </c>
      <c r="P133" s="314" t="s">
        <v>266</v>
      </c>
      <c r="Q133" s="308" t="s">
        <v>267</v>
      </c>
      <c r="R133" s="308" t="s">
        <v>268</v>
      </c>
      <c r="S133" s="319"/>
      <c r="T133" s="316"/>
      <c r="U133" s="316"/>
      <c r="V133" s="316"/>
      <c r="W133" s="317" t="s">
        <v>457</v>
      </c>
      <c r="X133" s="317" t="s">
        <v>454</v>
      </c>
      <c r="Y133" s="320" t="s">
        <v>223</v>
      </c>
      <c r="Z133" s="321"/>
      <c r="AA133" s="321"/>
      <c r="AB133" s="321"/>
    </row>
    <row r="134" spans="1:28" x14ac:dyDescent="0.25">
      <c r="A134" s="307" t="s">
        <v>518</v>
      </c>
      <c r="B134" s="307" t="s">
        <v>477</v>
      </c>
      <c r="C134" s="308"/>
      <c r="D134" s="308" t="s">
        <v>262</v>
      </c>
      <c r="E134" s="308" t="s">
        <v>263</v>
      </c>
      <c r="F134" s="308">
        <v>498</v>
      </c>
      <c r="G134" s="309">
        <v>55.15</v>
      </c>
      <c r="H134" s="310">
        <v>10</v>
      </c>
      <c r="I134" s="311" t="s">
        <v>273</v>
      </c>
      <c r="J134" s="312"/>
      <c r="K134" s="308"/>
      <c r="L134" s="308" t="s">
        <v>263</v>
      </c>
      <c r="M134" s="313">
        <v>44627.625</v>
      </c>
      <c r="N134" s="308" t="s">
        <v>263</v>
      </c>
      <c r="O134" s="313">
        <v>44627.999305555553</v>
      </c>
      <c r="P134" s="314" t="s">
        <v>266</v>
      </c>
      <c r="Q134" s="308" t="s">
        <v>267</v>
      </c>
      <c r="R134" s="308" t="s">
        <v>268</v>
      </c>
      <c r="S134" s="319"/>
      <c r="T134" s="316"/>
      <c r="U134" s="316"/>
      <c r="V134" s="316"/>
      <c r="W134" s="317" t="s">
        <v>453</v>
      </c>
      <c r="X134" s="317" t="s">
        <v>454</v>
      </c>
      <c r="Y134" s="320" t="s">
        <v>223</v>
      </c>
      <c r="Z134" s="321"/>
      <c r="AA134" s="321"/>
      <c r="AB134" s="321"/>
    </row>
    <row r="135" spans="1:28" x14ac:dyDescent="0.25">
      <c r="A135" s="307" t="s">
        <v>519</v>
      </c>
      <c r="B135" s="307" t="s">
        <v>486</v>
      </c>
      <c r="C135" s="308"/>
      <c r="D135" s="308" t="s">
        <v>262</v>
      </c>
      <c r="E135" s="308" t="s">
        <v>263</v>
      </c>
      <c r="F135" s="308">
        <v>320</v>
      </c>
      <c r="G135" s="309">
        <v>47.28</v>
      </c>
      <c r="H135" s="310">
        <v>14</v>
      </c>
      <c r="I135" s="311" t="s">
        <v>276</v>
      </c>
      <c r="J135" s="312"/>
      <c r="K135" s="308"/>
      <c r="L135" s="308" t="s">
        <v>263</v>
      </c>
      <c r="M135" s="313">
        <v>44626.569444444445</v>
      </c>
      <c r="N135" s="308" t="s">
        <v>263</v>
      </c>
      <c r="O135" s="313">
        <v>44626.760416666664</v>
      </c>
      <c r="P135" s="314" t="s">
        <v>266</v>
      </c>
      <c r="Q135" s="308" t="s">
        <v>267</v>
      </c>
      <c r="R135" s="308" t="s">
        <v>268</v>
      </c>
      <c r="S135" s="319"/>
      <c r="T135" s="316"/>
      <c r="U135" s="316"/>
      <c r="V135" s="316"/>
      <c r="W135" s="317" t="s">
        <v>471</v>
      </c>
      <c r="X135" s="317" t="s">
        <v>454</v>
      </c>
      <c r="Y135" s="320" t="s">
        <v>223</v>
      </c>
      <c r="Z135" s="321"/>
      <c r="AA135" s="321"/>
      <c r="AB135" s="321"/>
    </row>
    <row r="136" spans="1:28" x14ac:dyDescent="0.25">
      <c r="A136" s="307" t="s">
        <v>520</v>
      </c>
      <c r="B136" s="307" t="s">
        <v>465</v>
      </c>
      <c r="C136" s="308"/>
      <c r="D136" s="308" t="s">
        <v>296</v>
      </c>
      <c r="E136" s="308" t="s">
        <v>263</v>
      </c>
      <c r="F136" s="308">
        <v>8613</v>
      </c>
      <c r="G136" s="309">
        <v>120.49</v>
      </c>
      <c r="H136" s="310">
        <v>24</v>
      </c>
      <c r="I136" s="311" t="s">
        <v>217</v>
      </c>
      <c r="J136" s="312"/>
      <c r="K136" s="308"/>
      <c r="L136" s="308" t="s">
        <v>263</v>
      </c>
      <c r="M136" s="313">
        <v>44627.887499999997</v>
      </c>
      <c r="N136" s="308" t="s">
        <v>263</v>
      </c>
      <c r="O136" s="313">
        <v>44629.197222222225</v>
      </c>
      <c r="P136" s="314" t="s">
        <v>266</v>
      </c>
      <c r="Q136" s="308" t="s">
        <v>157</v>
      </c>
      <c r="R136" s="308" t="s">
        <v>466</v>
      </c>
      <c r="S136" s="319">
        <v>6142.3590000000004</v>
      </c>
      <c r="T136" s="316"/>
      <c r="U136" s="316"/>
      <c r="V136" s="316"/>
      <c r="W136" s="317" t="s">
        <v>457</v>
      </c>
      <c r="X136" s="317" t="s">
        <v>454</v>
      </c>
      <c r="Y136" s="320" t="s">
        <v>223</v>
      </c>
      <c r="Z136" s="321"/>
      <c r="AA136" s="321"/>
      <c r="AB136" s="321"/>
    </row>
    <row r="137" spans="1:28" x14ac:dyDescent="0.25">
      <c r="A137" s="307" t="s">
        <v>521</v>
      </c>
      <c r="B137" s="307" t="s">
        <v>456</v>
      </c>
      <c r="C137" s="308"/>
      <c r="D137" s="308" t="s">
        <v>262</v>
      </c>
      <c r="E137" s="308" t="s">
        <v>263</v>
      </c>
      <c r="F137" s="308">
        <v>318</v>
      </c>
      <c r="G137" s="309">
        <v>41.73</v>
      </c>
      <c r="H137" s="310">
        <v>8</v>
      </c>
      <c r="I137" s="311" t="s">
        <v>273</v>
      </c>
      <c r="J137" s="312"/>
      <c r="K137" s="308"/>
      <c r="L137" s="308" t="s">
        <v>263</v>
      </c>
      <c r="M137" s="313">
        <v>44627.649305555555</v>
      </c>
      <c r="N137" s="308" t="s">
        <v>263</v>
      </c>
      <c r="O137" s="313">
        <v>44628.267361111109</v>
      </c>
      <c r="P137" s="314" t="s">
        <v>266</v>
      </c>
      <c r="Q137" s="308" t="s">
        <v>267</v>
      </c>
      <c r="R137" s="308" t="s">
        <v>268</v>
      </c>
      <c r="S137" s="319"/>
      <c r="T137" s="316"/>
      <c r="U137" s="316"/>
      <c r="V137" s="316"/>
      <c r="W137" s="317" t="s">
        <v>461</v>
      </c>
      <c r="X137" s="317" t="s">
        <v>454</v>
      </c>
      <c r="Y137" s="320" t="s">
        <v>223</v>
      </c>
      <c r="Z137" s="321"/>
      <c r="AA137" s="321"/>
      <c r="AB137" s="321"/>
    </row>
    <row r="138" spans="1:28" x14ac:dyDescent="0.25">
      <c r="A138" s="307" t="s">
        <v>522</v>
      </c>
      <c r="B138" s="307" t="s">
        <v>504</v>
      </c>
      <c r="C138" s="308"/>
      <c r="D138" s="308" t="s">
        <v>262</v>
      </c>
      <c r="E138" s="308" t="s">
        <v>263</v>
      </c>
      <c r="F138" s="308">
        <v>632</v>
      </c>
      <c r="G138" s="309">
        <v>54.91</v>
      </c>
      <c r="H138" s="310">
        <v>11</v>
      </c>
      <c r="I138" s="311" t="s">
        <v>276</v>
      </c>
      <c r="J138" s="312"/>
      <c r="K138" s="308"/>
      <c r="L138" s="308" t="s">
        <v>263</v>
      </c>
      <c r="M138" s="313">
        <v>44627.736111111109</v>
      </c>
      <c r="N138" s="308" t="s">
        <v>263</v>
      </c>
      <c r="O138" s="313">
        <v>44627.999305555553</v>
      </c>
      <c r="P138" s="314" t="s">
        <v>266</v>
      </c>
      <c r="Q138" s="308" t="s">
        <v>267</v>
      </c>
      <c r="R138" s="308" t="s">
        <v>268</v>
      </c>
      <c r="S138" s="319"/>
      <c r="T138" s="316"/>
      <c r="U138" s="316"/>
      <c r="V138" s="316"/>
      <c r="W138" s="317" t="s">
        <v>453</v>
      </c>
      <c r="X138" s="317" t="s">
        <v>454</v>
      </c>
      <c r="Y138" s="320" t="s">
        <v>223</v>
      </c>
      <c r="Z138" s="321"/>
      <c r="AA138" s="321"/>
      <c r="AB138" s="321"/>
    </row>
    <row r="139" spans="1:28" x14ac:dyDescent="0.25">
      <c r="A139" s="307" t="s">
        <v>523</v>
      </c>
      <c r="B139" s="307" t="s">
        <v>513</v>
      </c>
      <c r="C139" s="308"/>
      <c r="D139" s="308" t="s">
        <v>262</v>
      </c>
      <c r="E139" s="308" t="s">
        <v>263</v>
      </c>
      <c r="F139" s="308">
        <v>2428</v>
      </c>
      <c r="G139" s="309">
        <v>70</v>
      </c>
      <c r="H139" s="310">
        <v>17</v>
      </c>
      <c r="I139" s="311" t="s">
        <v>276</v>
      </c>
      <c r="J139" s="312"/>
      <c r="K139" s="308"/>
      <c r="L139" s="308" t="s">
        <v>263</v>
      </c>
      <c r="M139" s="313">
        <v>44627.777777777781</v>
      </c>
      <c r="N139" s="308" t="s">
        <v>263</v>
      </c>
      <c r="O139" s="313">
        <v>44627.999305555553</v>
      </c>
      <c r="P139" s="314" t="s">
        <v>266</v>
      </c>
      <c r="Q139" s="308" t="s">
        <v>267</v>
      </c>
      <c r="R139" s="308" t="s">
        <v>268</v>
      </c>
      <c r="S139" s="319"/>
      <c r="T139" s="316"/>
      <c r="U139" s="316"/>
      <c r="V139" s="316"/>
      <c r="W139" s="317" t="s">
        <v>471</v>
      </c>
      <c r="X139" s="317" t="s">
        <v>454</v>
      </c>
      <c r="Y139" s="320" t="s">
        <v>223</v>
      </c>
      <c r="Z139" s="321"/>
      <c r="AA139" s="321"/>
      <c r="AB139" s="321"/>
    </row>
    <row r="140" spans="1:28" x14ac:dyDescent="0.25">
      <c r="A140" s="307" t="s">
        <v>524</v>
      </c>
      <c r="B140" s="307" t="s">
        <v>489</v>
      </c>
      <c r="C140" s="308"/>
      <c r="D140" s="308" t="s">
        <v>262</v>
      </c>
      <c r="E140" s="308" t="s">
        <v>263</v>
      </c>
      <c r="F140" s="308">
        <v>454</v>
      </c>
      <c r="G140" s="309">
        <v>53.25</v>
      </c>
      <c r="H140" s="310">
        <v>9</v>
      </c>
      <c r="I140" s="311" t="s">
        <v>276</v>
      </c>
      <c r="J140" s="312"/>
      <c r="K140" s="308"/>
      <c r="L140" s="308" t="s">
        <v>263</v>
      </c>
      <c r="M140" s="313">
        <v>44627.84375</v>
      </c>
      <c r="N140" s="308" t="s">
        <v>263</v>
      </c>
      <c r="O140" s="313">
        <v>44627.999305555553</v>
      </c>
      <c r="P140" s="314" t="s">
        <v>266</v>
      </c>
      <c r="Q140" s="308" t="s">
        <v>267</v>
      </c>
      <c r="R140" s="308" t="s">
        <v>268</v>
      </c>
      <c r="S140" s="319"/>
      <c r="T140" s="316"/>
      <c r="U140" s="316"/>
      <c r="V140" s="316"/>
      <c r="W140" s="317" t="s">
        <v>453</v>
      </c>
      <c r="X140" s="317" t="s">
        <v>454</v>
      </c>
      <c r="Y140" s="320" t="s">
        <v>223</v>
      </c>
      <c r="Z140" s="321"/>
      <c r="AA140" s="321"/>
      <c r="AB140" s="321"/>
    </row>
    <row r="141" spans="1:28" x14ac:dyDescent="0.25">
      <c r="A141" s="307" t="s">
        <v>525</v>
      </c>
      <c r="B141" s="307" t="s">
        <v>476</v>
      </c>
      <c r="C141" s="308"/>
      <c r="D141" s="308" t="s">
        <v>262</v>
      </c>
      <c r="E141" s="308" t="s">
        <v>263</v>
      </c>
      <c r="F141" s="308">
        <v>1111</v>
      </c>
      <c r="G141" s="309">
        <v>58.3</v>
      </c>
      <c r="H141" s="310">
        <v>15</v>
      </c>
      <c r="I141" s="311" t="s">
        <v>276</v>
      </c>
      <c r="J141" s="312"/>
      <c r="K141" s="308"/>
      <c r="L141" s="308" t="s">
        <v>263</v>
      </c>
      <c r="M141" s="313">
        <v>44627.90625</v>
      </c>
      <c r="N141" s="308" t="s">
        <v>263</v>
      </c>
      <c r="O141" s="313">
        <v>44627.999305555553</v>
      </c>
      <c r="P141" s="314" t="s">
        <v>266</v>
      </c>
      <c r="Q141" s="308" t="s">
        <v>267</v>
      </c>
      <c r="R141" s="308" t="s">
        <v>268</v>
      </c>
      <c r="S141" s="319"/>
      <c r="T141" s="316"/>
      <c r="U141" s="316"/>
      <c r="V141" s="316"/>
      <c r="W141" s="317" t="s">
        <v>453</v>
      </c>
      <c r="X141" s="317" t="s">
        <v>454</v>
      </c>
      <c r="Y141" s="320" t="s">
        <v>223</v>
      </c>
      <c r="Z141" s="321"/>
      <c r="AA141" s="321"/>
      <c r="AB141" s="321"/>
    </row>
    <row r="142" spans="1:28" x14ac:dyDescent="0.25">
      <c r="A142" s="307" t="s">
        <v>526</v>
      </c>
      <c r="B142" s="307" t="s">
        <v>494</v>
      </c>
      <c r="C142" s="308"/>
      <c r="D142" s="308" t="s">
        <v>262</v>
      </c>
      <c r="E142" s="308" t="s">
        <v>263</v>
      </c>
      <c r="F142" s="308">
        <v>632</v>
      </c>
      <c r="G142" s="309">
        <v>54.91</v>
      </c>
      <c r="H142" s="310">
        <v>11</v>
      </c>
      <c r="I142" s="311" t="s">
        <v>276</v>
      </c>
      <c r="J142" s="312"/>
      <c r="K142" s="308"/>
      <c r="L142" s="308" t="s">
        <v>263</v>
      </c>
      <c r="M142" s="313">
        <v>44627.9375</v>
      </c>
      <c r="N142" s="308" t="s">
        <v>263</v>
      </c>
      <c r="O142" s="313">
        <v>44627.999305555553</v>
      </c>
      <c r="P142" s="314" t="s">
        <v>266</v>
      </c>
      <c r="Q142" s="308" t="s">
        <v>267</v>
      </c>
      <c r="R142" s="308" t="s">
        <v>268</v>
      </c>
      <c r="S142" s="319"/>
      <c r="T142" s="316"/>
      <c r="U142" s="316"/>
      <c r="V142" s="316"/>
      <c r="W142" s="317" t="s">
        <v>453</v>
      </c>
      <c r="X142" s="317" t="s">
        <v>454</v>
      </c>
      <c r="Y142" s="320" t="s">
        <v>223</v>
      </c>
      <c r="Z142" s="321"/>
      <c r="AA142" s="321"/>
      <c r="AB142" s="321"/>
    </row>
    <row r="143" spans="1:28" x14ac:dyDescent="0.25">
      <c r="A143" s="307" t="s">
        <v>527</v>
      </c>
      <c r="B143" s="307" t="s">
        <v>482</v>
      </c>
      <c r="C143" s="308"/>
      <c r="D143" s="308" t="s">
        <v>262</v>
      </c>
      <c r="E143" s="308" t="s">
        <v>263</v>
      </c>
      <c r="F143" s="308">
        <v>1770</v>
      </c>
      <c r="G143" s="309">
        <v>56.74</v>
      </c>
      <c r="H143" s="310">
        <v>14</v>
      </c>
      <c r="I143" s="311" t="s">
        <v>276</v>
      </c>
      <c r="J143" s="312"/>
      <c r="K143" s="308"/>
      <c r="L143" s="308" t="s">
        <v>263</v>
      </c>
      <c r="M143" s="313">
        <v>44627.979166666664</v>
      </c>
      <c r="N143" s="308" t="s">
        <v>263</v>
      </c>
      <c r="O143" s="313">
        <v>44627.999305555553</v>
      </c>
      <c r="P143" s="314" t="s">
        <v>266</v>
      </c>
      <c r="Q143" s="308" t="s">
        <v>267</v>
      </c>
      <c r="R143" s="308" t="s">
        <v>268</v>
      </c>
      <c r="S143" s="319"/>
      <c r="T143" s="316"/>
      <c r="U143" s="316"/>
      <c r="V143" s="316"/>
      <c r="W143" s="317" t="s">
        <v>457</v>
      </c>
      <c r="X143" s="317" t="s">
        <v>454</v>
      </c>
      <c r="Y143" s="320" t="s">
        <v>223</v>
      </c>
      <c r="Z143" s="321"/>
      <c r="AA143" s="321"/>
      <c r="AB143" s="321"/>
    </row>
    <row r="144" spans="1:28" x14ac:dyDescent="0.25">
      <c r="A144" s="307" t="s">
        <v>528</v>
      </c>
      <c r="B144" s="307" t="s">
        <v>468</v>
      </c>
      <c r="C144" s="308"/>
      <c r="D144" s="308" t="s">
        <v>262</v>
      </c>
      <c r="E144" s="308" t="s">
        <v>263</v>
      </c>
      <c r="F144" s="308">
        <v>1315</v>
      </c>
      <c r="G144" s="309">
        <v>53.5</v>
      </c>
      <c r="H144" s="310">
        <v>13</v>
      </c>
      <c r="I144" s="311" t="s">
        <v>469</v>
      </c>
      <c r="J144" s="312"/>
      <c r="K144" s="308"/>
      <c r="L144" s="308" t="s">
        <v>263</v>
      </c>
      <c r="M144" s="313">
        <v>44627.642361111109</v>
      </c>
      <c r="N144" s="308" t="s">
        <v>263</v>
      </c>
      <c r="O144" s="313">
        <v>44628.010416666664</v>
      </c>
      <c r="P144" s="314" t="s">
        <v>266</v>
      </c>
      <c r="Q144" s="308" t="s">
        <v>267</v>
      </c>
      <c r="R144" s="308" t="s">
        <v>268</v>
      </c>
      <c r="S144" s="319"/>
      <c r="T144" s="316"/>
      <c r="U144" s="316"/>
      <c r="V144" s="316"/>
      <c r="W144" s="317" t="s">
        <v>457</v>
      </c>
      <c r="X144" s="317" t="s">
        <v>454</v>
      </c>
      <c r="Y144" s="320" t="s">
        <v>223</v>
      </c>
      <c r="Z144" s="321"/>
      <c r="AA144" s="321"/>
      <c r="AB144" s="321"/>
    </row>
    <row r="145" spans="1:28" x14ac:dyDescent="0.25">
      <c r="A145" s="307" t="s">
        <v>529</v>
      </c>
      <c r="B145" s="307" t="s">
        <v>493</v>
      </c>
      <c r="C145" s="308"/>
      <c r="D145" s="308" t="s">
        <v>262</v>
      </c>
      <c r="E145" s="308" t="s">
        <v>263</v>
      </c>
      <c r="F145" s="308">
        <v>482</v>
      </c>
      <c r="G145" s="309">
        <v>55.49</v>
      </c>
      <c r="H145" s="310">
        <v>10</v>
      </c>
      <c r="I145" s="311" t="s">
        <v>276</v>
      </c>
      <c r="J145" s="312"/>
      <c r="K145" s="308"/>
      <c r="L145" s="308" t="s">
        <v>263</v>
      </c>
      <c r="M145" s="313">
        <v>44628.4375</v>
      </c>
      <c r="N145" s="308" t="s">
        <v>263</v>
      </c>
      <c r="O145" s="313">
        <v>44629.048611111109</v>
      </c>
      <c r="P145" s="314" t="s">
        <v>266</v>
      </c>
      <c r="Q145" s="308" t="s">
        <v>267</v>
      </c>
      <c r="R145" s="308" t="s">
        <v>268</v>
      </c>
      <c r="S145" s="319"/>
      <c r="T145" s="316"/>
      <c r="U145" s="316"/>
      <c r="V145" s="316"/>
      <c r="W145" s="317" t="s">
        <v>457</v>
      </c>
      <c r="X145" s="317" t="s">
        <v>454</v>
      </c>
      <c r="Y145" s="320" t="s">
        <v>223</v>
      </c>
      <c r="Z145" s="321"/>
      <c r="AA145" s="321"/>
      <c r="AB145" s="321"/>
    </row>
    <row r="146" spans="1:28" x14ac:dyDescent="0.25">
      <c r="A146" s="307" t="s">
        <v>530</v>
      </c>
      <c r="B146" s="307" t="s">
        <v>531</v>
      </c>
      <c r="C146" s="308"/>
      <c r="D146" s="308" t="s">
        <v>262</v>
      </c>
      <c r="E146" s="308" t="s">
        <v>263</v>
      </c>
      <c r="F146" s="308">
        <v>449</v>
      </c>
      <c r="G146" s="309">
        <v>30.5</v>
      </c>
      <c r="H146" s="310">
        <v>11</v>
      </c>
      <c r="I146" s="311" t="s">
        <v>469</v>
      </c>
      <c r="J146" s="312"/>
      <c r="K146" s="308"/>
      <c r="L146" s="308" t="s">
        <v>263</v>
      </c>
      <c r="M146" s="313">
        <v>44625.9</v>
      </c>
      <c r="N146" s="308" t="s">
        <v>263</v>
      </c>
      <c r="O146" s="313">
        <v>44626.279166666667</v>
      </c>
      <c r="P146" s="314" t="s">
        <v>266</v>
      </c>
      <c r="Q146" s="308" t="s">
        <v>267</v>
      </c>
      <c r="R146" s="308" t="s">
        <v>268</v>
      </c>
      <c r="S146" s="319"/>
      <c r="T146" s="316"/>
      <c r="U146" s="316"/>
      <c r="V146" s="316"/>
      <c r="W146" s="317" t="s">
        <v>453</v>
      </c>
      <c r="X146" s="317" t="s">
        <v>454</v>
      </c>
      <c r="Y146" s="320" t="s">
        <v>223</v>
      </c>
      <c r="Z146" s="321"/>
      <c r="AA146" s="321"/>
      <c r="AB146" s="321"/>
    </row>
    <row r="147" spans="1:28" x14ac:dyDescent="0.25">
      <c r="A147" s="307" t="s">
        <v>532</v>
      </c>
      <c r="B147" s="307" t="s">
        <v>531</v>
      </c>
      <c r="C147" s="308"/>
      <c r="D147" s="308" t="s">
        <v>262</v>
      </c>
      <c r="E147" s="308" t="s">
        <v>263</v>
      </c>
      <c r="F147" s="308">
        <v>449</v>
      </c>
      <c r="G147" s="309">
        <v>30.5</v>
      </c>
      <c r="H147" s="310">
        <v>11</v>
      </c>
      <c r="I147" s="311" t="s">
        <v>469</v>
      </c>
      <c r="J147" s="312"/>
      <c r="K147" s="308"/>
      <c r="L147" s="308" t="s">
        <v>263</v>
      </c>
      <c r="M147" s="313">
        <v>44627.1</v>
      </c>
      <c r="N147" s="308" t="s">
        <v>263</v>
      </c>
      <c r="O147" s="313">
        <v>44628.591666666667</v>
      </c>
      <c r="P147" s="314" t="s">
        <v>266</v>
      </c>
      <c r="Q147" s="308" t="s">
        <v>267</v>
      </c>
      <c r="R147" s="308" t="s">
        <v>268</v>
      </c>
      <c r="S147" s="319"/>
      <c r="T147" s="316"/>
      <c r="U147" s="316"/>
      <c r="V147" s="316"/>
      <c r="W147" s="317" t="s">
        <v>457</v>
      </c>
      <c r="X147" s="317" t="s">
        <v>454</v>
      </c>
      <c r="Y147" s="320" t="s">
        <v>223</v>
      </c>
      <c r="Z147" s="321"/>
      <c r="AA147" s="321"/>
      <c r="AB147" s="321"/>
    </row>
    <row r="148" spans="1:28" x14ac:dyDescent="0.25">
      <c r="A148" s="307" t="s">
        <v>533</v>
      </c>
      <c r="B148" s="307" t="s">
        <v>487</v>
      </c>
      <c r="C148" s="308"/>
      <c r="D148" s="308" t="s">
        <v>262</v>
      </c>
      <c r="E148" s="308" t="s">
        <v>263</v>
      </c>
      <c r="F148" s="308">
        <v>320</v>
      </c>
      <c r="G148" s="309">
        <v>47.28</v>
      </c>
      <c r="H148" s="310">
        <v>9</v>
      </c>
      <c r="I148" s="311" t="s">
        <v>273</v>
      </c>
      <c r="J148" s="312"/>
      <c r="K148" s="308"/>
      <c r="L148" s="308" t="s">
        <v>263</v>
      </c>
      <c r="M148" s="313">
        <v>44627.204861111109</v>
      </c>
      <c r="N148" s="308" t="s">
        <v>263</v>
      </c>
      <c r="O148" s="313">
        <v>44627.878472222219</v>
      </c>
      <c r="P148" s="314" t="s">
        <v>266</v>
      </c>
      <c r="Q148" s="308" t="s">
        <v>267</v>
      </c>
      <c r="R148" s="308" t="s">
        <v>268</v>
      </c>
      <c r="S148" s="319"/>
      <c r="T148" s="316"/>
      <c r="U148" s="316"/>
      <c r="V148" s="316"/>
      <c r="W148" s="317" t="s">
        <v>471</v>
      </c>
      <c r="X148" s="317" t="s">
        <v>454</v>
      </c>
      <c r="Y148" s="320" t="s">
        <v>223</v>
      </c>
      <c r="Z148" s="321"/>
      <c r="AA148" s="321"/>
      <c r="AB148" s="321"/>
    </row>
    <row r="149" spans="1:28" x14ac:dyDescent="0.25">
      <c r="A149" s="307" t="s">
        <v>534</v>
      </c>
      <c r="B149" s="307" t="s">
        <v>486</v>
      </c>
      <c r="C149" s="308"/>
      <c r="D149" s="308" t="s">
        <v>262</v>
      </c>
      <c r="E149" s="308" t="s">
        <v>263</v>
      </c>
      <c r="F149" s="308">
        <v>320</v>
      </c>
      <c r="G149" s="309">
        <v>47.28</v>
      </c>
      <c r="H149" s="310">
        <v>14</v>
      </c>
      <c r="I149" s="311" t="s">
        <v>276</v>
      </c>
      <c r="J149" s="312"/>
      <c r="K149" s="308"/>
      <c r="L149" s="308" t="s">
        <v>263</v>
      </c>
      <c r="M149" s="313">
        <v>44627.208333333336</v>
      </c>
      <c r="N149" s="308" t="s">
        <v>263</v>
      </c>
      <c r="O149" s="313">
        <v>44627.895833333336</v>
      </c>
      <c r="P149" s="314" t="s">
        <v>266</v>
      </c>
      <c r="Q149" s="308" t="s">
        <v>267</v>
      </c>
      <c r="R149" s="308" t="s">
        <v>268</v>
      </c>
      <c r="S149" s="319"/>
      <c r="T149" s="316"/>
      <c r="U149" s="316"/>
      <c r="V149" s="316"/>
      <c r="W149" s="317" t="s">
        <v>471</v>
      </c>
      <c r="X149" s="317" t="s">
        <v>454</v>
      </c>
      <c r="Y149" s="320" t="s">
        <v>223</v>
      </c>
      <c r="Z149" s="321"/>
      <c r="AA149" s="321"/>
      <c r="AB149" s="321"/>
    </row>
    <row r="150" spans="1:28" x14ac:dyDescent="0.25">
      <c r="A150" s="307" t="s">
        <v>535</v>
      </c>
      <c r="B150" s="307" t="s">
        <v>536</v>
      </c>
      <c r="C150" s="308"/>
      <c r="D150" s="308" t="s">
        <v>262</v>
      </c>
      <c r="E150" s="308" t="s">
        <v>263</v>
      </c>
      <c r="F150" s="308">
        <v>493</v>
      </c>
      <c r="G150" s="309">
        <v>34.520000000000003</v>
      </c>
      <c r="H150" s="310">
        <v>12</v>
      </c>
      <c r="I150" s="311" t="s">
        <v>469</v>
      </c>
      <c r="J150" s="312"/>
      <c r="K150" s="308"/>
      <c r="L150" s="308" t="s">
        <v>263</v>
      </c>
      <c r="M150" s="313">
        <v>44628.783333333333</v>
      </c>
      <c r="N150" s="308" t="s">
        <v>263</v>
      </c>
      <c r="O150" s="313">
        <v>44634.429166666669</v>
      </c>
      <c r="P150" s="314" t="s">
        <v>266</v>
      </c>
      <c r="Q150" s="308" t="s">
        <v>267</v>
      </c>
      <c r="R150" s="308" t="s">
        <v>268</v>
      </c>
      <c r="S150" s="319"/>
      <c r="T150" s="316"/>
      <c r="U150" s="316"/>
      <c r="V150" s="316"/>
      <c r="W150" s="317" t="s">
        <v>481</v>
      </c>
      <c r="X150" s="317" t="s">
        <v>454</v>
      </c>
      <c r="Y150" s="320" t="s">
        <v>223</v>
      </c>
      <c r="Z150" s="321"/>
      <c r="AA150" s="321"/>
      <c r="AB150" s="321"/>
    </row>
    <row r="151" spans="1:28" x14ac:dyDescent="0.25">
      <c r="A151" s="307" t="s">
        <v>537</v>
      </c>
      <c r="B151" s="307" t="s">
        <v>538</v>
      </c>
      <c r="C151" s="308"/>
      <c r="D151" s="308" t="s">
        <v>262</v>
      </c>
      <c r="E151" s="308" t="s">
        <v>263</v>
      </c>
      <c r="F151" s="308">
        <v>2437</v>
      </c>
      <c r="G151" s="309">
        <v>62.33</v>
      </c>
      <c r="H151" s="310">
        <v>16</v>
      </c>
      <c r="I151" s="311" t="s">
        <v>276</v>
      </c>
      <c r="J151" s="312"/>
      <c r="K151" s="308"/>
      <c r="L151" s="308" t="s">
        <v>263</v>
      </c>
      <c r="M151" s="313">
        <v>44628.243055555555</v>
      </c>
      <c r="N151" s="308" t="s">
        <v>263</v>
      </c>
      <c r="O151" s="313">
        <v>44629.999305555553</v>
      </c>
      <c r="P151" s="314" t="s">
        <v>266</v>
      </c>
      <c r="Q151" s="308" t="s">
        <v>267</v>
      </c>
      <c r="R151" s="308" t="s">
        <v>268</v>
      </c>
      <c r="S151" s="319"/>
      <c r="T151" s="316"/>
      <c r="U151" s="316"/>
      <c r="V151" s="316"/>
      <c r="W151" s="317" t="s">
        <v>471</v>
      </c>
      <c r="X151" s="317" t="s">
        <v>454</v>
      </c>
      <c r="Y151" s="320" t="s">
        <v>223</v>
      </c>
      <c r="Z151" s="321"/>
      <c r="AA151" s="321"/>
      <c r="AB151" s="321"/>
    </row>
    <row r="152" spans="1:28" x14ac:dyDescent="0.25">
      <c r="A152" s="307" t="s">
        <v>539</v>
      </c>
      <c r="B152" s="307" t="s">
        <v>480</v>
      </c>
      <c r="C152" s="308"/>
      <c r="D152" s="308" t="s">
        <v>262</v>
      </c>
      <c r="E152" s="308" t="s">
        <v>263</v>
      </c>
      <c r="F152" s="308">
        <v>325</v>
      </c>
      <c r="G152" s="309">
        <v>49.75</v>
      </c>
      <c r="H152" s="310">
        <v>9</v>
      </c>
      <c r="I152" s="311" t="s">
        <v>273</v>
      </c>
      <c r="J152" s="312"/>
      <c r="K152" s="308"/>
      <c r="L152" s="308" t="s">
        <v>263</v>
      </c>
      <c r="M152" s="313">
        <v>44628.267361111109</v>
      </c>
      <c r="N152" s="308" t="s">
        <v>263</v>
      </c>
      <c r="O152" s="313">
        <v>44629.999305555553</v>
      </c>
      <c r="P152" s="314" t="s">
        <v>266</v>
      </c>
      <c r="Q152" s="308" t="s">
        <v>267</v>
      </c>
      <c r="R152" s="308" t="s">
        <v>268</v>
      </c>
      <c r="S152" s="319"/>
      <c r="T152" s="316"/>
      <c r="U152" s="316"/>
      <c r="V152" s="316"/>
      <c r="W152" s="317" t="s">
        <v>481</v>
      </c>
      <c r="X152" s="317" t="s">
        <v>454</v>
      </c>
      <c r="Y152" s="320" t="s">
        <v>223</v>
      </c>
      <c r="Z152" s="321"/>
      <c r="AA152" s="321"/>
      <c r="AB152" s="321"/>
    </row>
    <row r="153" spans="1:28" x14ac:dyDescent="0.25">
      <c r="A153" s="307" t="s">
        <v>540</v>
      </c>
      <c r="B153" s="307" t="s">
        <v>472</v>
      </c>
      <c r="C153" s="308"/>
      <c r="D153" s="308" t="s">
        <v>262</v>
      </c>
      <c r="E153" s="308" t="s">
        <v>263</v>
      </c>
      <c r="F153" s="308">
        <v>1571</v>
      </c>
      <c r="G153" s="309">
        <v>57.95</v>
      </c>
      <c r="H153" s="310">
        <v>14</v>
      </c>
      <c r="I153" s="311" t="s">
        <v>276</v>
      </c>
      <c r="J153" s="312"/>
      <c r="K153" s="308"/>
      <c r="L153" s="308" t="s">
        <v>263</v>
      </c>
      <c r="M153" s="313">
        <v>44628.479166666664</v>
      </c>
      <c r="N153" s="308" t="s">
        <v>263</v>
      </c>
      <c r="O153" s="313">
        <v>44629.999305555553</v>
      </c>
      <c r="P153" s="314" t="s">
        <v>266</v>
      </c>
      <c r="Q153" s="308" t="s">
        <v>267</v>
      </c>
      <c r="R153" s="308" t="s">
        <v>268</v>
      </c>
      <c r="S153" s="319"/>
      <c r="T153" s="316"/>
      <c r="U153" s="316"/>
      <c r="V153" s="316"/>
      <c r="W153" s="317" t="s">
        <v>453</v>
      </c>
      <c r="X153" s="317" t="s">
        <v>454</v>
      </c>
      <c r="Y153" s="320" t="s">
        <v>223</v>
      </c>
      <c r="Z153" s="321"/>
      <c r="AA153" s="321"/>
      <c r="AB153" s="321"/>
    </row>
    <row r="154" spans="1:28" x14ac:dyDescent="0.25">
      <c r="A154" s="307" t="s">
        <v>541</v>
      </c>
      <c r="B154" s="307" t="s">
        <v>463</v>
      </c>
      <c r="C154" s="308"/>
      <c r="D154" s="308" t="s">
        <v>262</v>
      </c>
      <c r="E154" s="308" t="s">
        <v>263</v>
      </c>
      <c r="F154" s="308">
        <v>337</v>
      </c>
      <c r="G154" s="309">
        <v>50.03</v>
      </c>
      <c r="H154" s="310">
        <v>9</v>
      </c>
      <c r="I154" s="311" t="s">
        <v>268</v>
      </c>
      <c r="J154" s="312"/>
      <c r="K154" s="308"/>
      <c r="L154" s="308" t="s">
        <v>263</v>
      </c>
      <c r="M154" s="313">
        <v>44628.479166666664</v>
      </c>
      <c r="N154" s="308" t="s">
        <v>263</v>
      </c>
      <c r="O154" s="313">
        <v>44629.999305555553</v>
      </c>
      <c r="P154" s="314" t="s">
        <v>266</v>
      </c>
      <c r="Q154" s="308" t="s">
        <v>267</v>
      </c>
      <c r="R154" s="308" t="s">
        <v>268</v>
      </c>
      <c r="S154" s="319"/>
      <c r="T154" s="316"/>
      <c r="U154" s="316"/>
      <c r="V154" s="316"/>
      <c r="W154" s="317" t="s">
        <v>461</v>
      </c>
      <c r="X154" s="317" t="s">
        <v>454</v>
      </c>
      <c r="Y154" s="320" t="s">
        <v>223</v>
      </c>
      <c r="Z154" s="321"/>
      <c r="AA154" s="321"/>
      <c r="AB154" s="321"/>
    </row>
    <row r="155" spans="1:28" x14ac:dyDescent="0.25">
      <c r="A155" s="307" t="s">
        <v>542</v>
      </c>
      <c r="B155" s="307" t="s">
        <v>462</v>
      </c>
      <c r="C155" s="308"/>
      <c r="D155" s="308" t="s">
        <v>262</v>
      </c>
      <c r="E155" s="308" t="s">
        <v>263</v>
      </c>
      <c r="F155" s="308">
        <v>1571</v>
      </c>
      <c r="G155" s="309">
        <v>52.7</v>
      </c>
      <c r="H155" s="310">
        <v>14</v>
      </c>
      <c r="I155" s="311" t="s">
        <v>276</v>
      </c>
      <c r="J155" s="312"/>
      <c r="K155" s="308"/>
      <c r="L155" s="308" t="s">
        <v>263</v>
      </c>
      <c r="M155" s="313">
        <v>44628.576388888891</v>
      </c>
      <c r="N155" s="308" t="s">
        <v>263</v>
      </c>
      <c r="O155" s="313">
        <v>44629.999305555553</v>
      </c>
      <c r="P155" s="314" t="s">
        <v>266</v>
      </c>
      <c r="Q155" s="308" t="s">
        <v>267</v>
      </c>
      <c r="R155" s="308" t="s">
        <v>268</v>
      </c>
      <c r="S155" s="319"/>
      <c r="T155" s="316"/>
      <c r="U155" s="316"/>
      <c r="V155" s="316"/>
      <c r="W155" s="317" t="s">
        <v>453</v>
      </c>
      <c r="X155" s="317" t="s">
        <v>454</v>
      </c>
      <c r="Y155" s="320" t="s">
        <v>223</v>
      </c>
      <c r="Z155" s="321"/>
      <c r="AA155" s="321"/>
      <c r="AB155" s="321"/>
    </row>
    <row r="156" spans="1:28" x14ac:dyDescent="0.25">
      <c r="A156" s="307" t="s">
        <v>543</v>
      </c>
      <c r="B156" s="307" t="s">
        <v>456</v>
      </c>
      <c r="C156" s="308"/>
      <c r="D156" s="308" t="s">
        <v>262</v>
      </c>
      <c r="E156" s="308" t="s">
        <v>263</v>
      </c>
      <c r="F156" s="308">
        <v>318</v>
      </c>
      <c r="G156" s="309">
        <v>41.73</v>
      </c>
      <c r="H156" s="310">
        <v>8</v>
      </c>
      <c r="I156" s="311" t="s">
        <v>273</v>
      </c>
      <c r="J156" s="312"/>
      <c r="K156" s="308"/>
      <c r="L156" s="308" t="s">
        <v>263</v>
      </c>
      <c r="M156" s="313">
        <v>44628.583333333336</v>
      </c>
      <c r="N156" s="308" t="s">
        <v>263</v>
      </c>
      <c r="O156" s="313">
        <v>44629.288194444445</v>
      </c>
      <c r="P156" s="314" t="s">
        <v>266</v>
      </c>
      <c r="Q156" s="308" t="s">
        <v>267</v>
      </c>
      <c r="R156" s="308" t="s">
        <v>268</v>
      </c>
      <c r="S156" s="319"/>
      <c r="T156" s="316"/>
      <c r="U156" s="316"/>
      <c r="V156" s="316"/>
      <c r="W156" s="317" t="s">
        <v>461</v>
      </c>
      <c r="X156" s="317" t="s">
        <v>454</v>
      </c>
      <c r="Y156" s="320" t="s">
        <v>223</v>
      </c>
      <c r="Z156" s="321"/>
      <c r="AA156" s="321"/>
      <c r="AB156" s="321"/>
    </row>
    <row r="157" spans="1:28" x14ac:dyDescent="0.25">
      <c r="A157" s="307" t="s">
        <v>544</v>
      </c>
      <c r="B157" s="307" t="s">
        <v>545</v>
      </c>
      <c r="C157" s="308"/>
      <c r="D157" s="308" t="s">
        <v>262</v>
      </c>
      <c r="E157" s="308" t="s">
        <v>263</v>
      </c>
      <c r="F157" s="308">
        <v>2899</v>
      </c>
      <c r="G157" s="309">
        <v>75</v>
      </c>
      <c r="H157" s="310">
        <v>17</v>
      </c>
      <c r="I157" s="311" t="s">
        <v>276</v>
      </c>
      <c r="J157" s="312"/>
      <c r="K157" s="308"/>
      <c r="L157" s="308" t="s">
        <v>263</v>
      </c>
      <c r="M157" s="313">
        <v>44628.899305555555</v>
      </c>
      <c r="N157" s="308" t="s">
        <v>263</v>
      </c>
      <c r="O157" s="313">
        <v>44629.999305555553</v>
      </c>
      <c r="P157" s="314" t="s">
        <v>266</v>
      </c>
      <c r="Q157" s="308" t="s">
        <v>267</v>
      </c>
      <c r="R157" s="308" t="s">
        <v>268</v>
      </c>
      <c r="S157" s="319"/>
      <c r="T157" s="316"/>
      <c r="U157" s="316"/>
      <c r="V157" s="316"/>
      <c r="W157" s="317" t="s">
        <v>453</v>
      </c>
      <c r="X157" s="317" t="s">
        <v>454</v>
      </c>
      <c r="Y157" s="320" t="s">
        <v>223</v>
      </c>
      <c r="Z157" s="321"/>
      <c r="AA157" s="321"/>
      <c r="AB157" s="321"/>
    </row>
    <row r="158" spans="1:28" x14ac:dyDescent="0.25">
      <c r="A158" s="307" t="s">
        <v>546</v>
      </c>
      <c r="B158" s="307" t="s">
        <v>459</v>
      </c>
      <c r="C158" s="308"/>
      <c r="D158" s="308" t="s">
        <v>262</v>
      </c>
      <c r="E158" s="308" t="s">
        <v>263</v>
      </c>
      <c r="F158" s="308">
        <v>337</v>
      </c>
      <c r="G158" s="309">
        <v>50.29</v>
      </c>
      <c r="H158" s="310">
        <v>9</v>
      </c>
      <c r="I158" s="311" t="s">
        <v>273</v>
      </c>
      <c r="J158" s="312"/>
      <c r="K158" s="308"/>
      <c r="L158" s="308" t="s">
        <v>263</v>
      </c>
      <c r="M158" s="313">
        <v>44628.78125</v>
      </c>
      <c r="N158" s="308" t="s">
        <v>263</v>
      </c>
      <c r="O158" s="313">
        <v>44629.999305555553</v>
      </c>
      <c r="P158" s="314" t="s">
        <v>266</v>
      </c>
      <c r="Q158" s="308" t="s">
        <v>267</v>
      </c>
      <c r="R158" s="308" t="s">
        <v>268</v>
      </c>
      <c r="S158" s="319"/>
      <c r="T158" s="316"/>
      <c r="U158" s="316"/>
      <c r="V158" s="316"/>
      <c r="W158" s="317" t="s">
        <v>453</v>
      </c>
      <c r="X158" s="317" t="s">
        <v>454</v>
      </c>
      <c r="Y158" s="320" t="s">
        <v>223</v>
      </c>
      <c r="Z158" s="321"/>
      <c r="AA158" s="321"/>
      <c r="AB158" s="321"/>
    </row>
    <row r="159" spans="1:28" x14ac:dyDescent="0.25">
      <c r="A159" s="307" t="s">
        <v>547</v>
      </c>
      <c r="B159" s="307" t="s">
        <v>464</v>
      </c>
      <c r="C159" s="308"/>
      <c r="D159" s="308" t="s">
        <v>262</v>
      </c>
      <c r="E159" s="308" t="s">
        <v>263</v>
      </c>
      <c r="F159" s="308">
        <v>460</v>
      </c>
      <c r="G159" s="309">
        <v>48.09</v>
      </c>
      <c r="H159" s="310">
        <v>10</v>
      </c>
      <c r="I159" s="311" t="s">
        <v>276</v>
      </c>
      <c r="J159" s="312"/>
      <c r="K159" s="308"/>
      <c r="L159" s="308" t="s">
        <v>263</v>
      </c>
      <c r="M159" s="313">
        <v>44628.927083333336</v>
      </c>
      <c r="N159" s="308" t="s">
        <v>263</v>
      </c>
      <c r="O159" s="313">
        <v>44629.999305555553</v>
      </c>
      <c r="P159" s="314" t="s">
        <v>266</v>
      </c>
      <c r="Q159" s="308" t="s">
        <v>267</v>
      </c>
      <c r="R159" s="308" t="s">
        <v>268</v>
      </c>
      <c r="S159" s="319"/>
      <c r="T159" s="316"/>
      <c r="U159" s="316"/>
      <c r="V159" s="316"/>
      <c r="W159" s="317" t="s">
        <v>453</v>
      </c>
      <c r="X159" s="317" t="s">
        <v>454</v>
      </c>
      <c r="Y159" s="320" t="s">
        <v>223</v>
      </c>
      <c r="Z159" s="321"/>
      <c r="AA159" s="321"/>
      <c r="AB159" s="321"/>
    </row>
    <row r="160" spans="1:28" x14ac:dyDescent="0.25">
      <c r="A160" s="307" t="s">
        <v>548</v>
      </c>
      <c r="B160" s="307" t="s">
        <v>452</v>
      </c>
      <c r="C160" s="308"/>
      <c r="D160" s="308" t="s">
        <v>262</v>
      </c>
      <c r="E160" s="308" t="s">
        <v>263</v>
      </c>
      <c r="F160" s="308">
        <v>498</v>
      </c>
      <c r="G160" s="309">
        <v>51.02</v>
      </c>
      <c r="H160" s="310">
        <v>10</v>
      </c>
      <c r="I160" s="311" t="s">
        <v>276</v>
      </c>
      <c r="J160" s="312"/>
      <c r="K160" s="308"/>
      <c r="L160" s="308" t="s">
        <v>263</v>
      </c>
      <c r="M160" s="313">
        <v>44629.104166666664</v>
      </c>
      <c r="N160" s="308" t="s">
        <v>263</v>
      </c>
      <c r="O160" s="313">
        <v>44629.944444444445</v>
      </c>
      <c r="P160" s="314" t="s">
        <v>266</v>
      </c>
      <c r="Q160" s="308" t="s">
        <v>267</v>
      </c>
      <c r="R160" s="308" t="s">
        <v>268</v>
      </c>
      <c r="S160" s="319"/>
      <c r="T160" s="316"/>
      <c r="U160" s="316"/>
      <c r="V160" s="316"/>
      <c r="W160" s="317" t="s">
        <v>453</v>
      </c>
      <c r="X160" s="317" t="s">
        <v>454</v>
      </c>
      <c r="Y160" s="320" t="s">
        <v>223</v>
      </c>
      <c r="Z160" s="321"/>
      <c r="AA160" s="321"/>
      <c r="AB160" s="321"/>
    </row>
    <row r="161" spans="1:28" x14ac:dyDescent="0.25">
      <c r="A161" s="307" t="s">
        <v>549</v>
      </c>
      <c r="B161" s="307" t="s">
        <v>511</v>
      </c>
      <c r="C161" s="308"/>
      <c r="D161" s="308" t="s">
        <v>262</v>
      </c>
      <c r="E161" s="308" t="s">
        <v>263</v>
      </c>
      <c r="F161" s="308">
        <v>341</v>
      </c>
      <c r="G161" s="309">
        <v>49.4</v>
      </c>
      <c r="H161" s="310">
        <v>9</v>
      </c>
      <c r="I161" s="311" t="s">
        <v>273</v>
      </c>
      <c r="J161" s="312"/>
      <c r="K161" s="308"/>
      <c r="L161" s="308" t="s">
        <v>263</v>
      </c>
      <c r="M161" s="313">
        <v>44629.204861111109</v>
      </c>
      <c r="N161" s="308" t="s">
        <v>263</v>
      </c>
      <c r="O161" s="313">
        <v>44629.90625</v>
      </c>
      <c r="P161" s="314" t="s">
        <v>266</v>
      </c>
      <c r="Q161" s="308" t="s">
        <v>267</v>
      </c>
      <c r="R161" s="308" t="s">
        <v>268</v>
      </c>
      <c r="S161" s="319"/>
      <c r="T161" s="316"/>
      <c r="U161" s="316"/>
      <c r="V161" s="316"/>
      <c r="W161" s="317" t="s">
        <v>453</v>
      </c>
      <c r="X161" s="317" t="s">
        <v>454</v>
      </c>
      <c r="Y161" s="320" t="s">
        <v>223</v>
      </c>
      <c r="Z161" s="321"/>
      <c r="AA161" s="321"/>
      <c r="AB161" s="321"/>
    </row>
    <row r="162" spans="1:28" x14ac:dyDescent="0.25">
      <c r="A162" s="307" t="s">
        <v>550</v>
      </c>
      <c r="B162" s="307" t="s">
        <v>492</v>
      </c>
      <c r="C162" s="308"/>
      <c r="D162" s="308" t="s">
        <v>262</v>
      </c>
      <c r="E162" s="308" t="s">
        <v>263</v>
      </c>
      <c r="F162" s="308">
        <v>385</v>
      </c>
      <c r="G162" s="309">
        <v>48.04</v>
      </c>
      <c r="H162" s="310">
        <v>10</v>
      </c>
      <c r="I162" s="311" t="s">
        <v>276</v>
      </c>
      <c r="J162" s="312"/>
      <c r="K162" s="308"/>
      <c r="L162" s="308" t="s">
        <v>263</v>
      </c>
      <c r="M162" s="313">
        <v>44629.368055555555</v>
      </c>
      <c r="N162" s="308" t="s">
        <v>263</v>
      </c>
      <c r="O162" s="313">
        <v>44629.975694444445</v>
      </c>
      <c r="P162" s="314" t="s">
        <v>266</v>
      </c>
      <c r="Q162" s="308" t="s">
        <v>267</v>
      </c>
      <c r="R162" s="308" t="s">
        <v>268</v>
      </c>
      <c r="S162" s="319"/>
      <c r="T162" s="316"/>
      <c r="U162" s="316"/>
      <c r="V162" s="316"/>
      <c r="W162" s="317" t="s">
        <v>457</v>
      </c>
      <c r="X162" s="317" t="s">
        <v>454</v>
      </c>
      <c r="Y162" s="320" t="s">
        <v>223</v>
      </c>
      <c r="Z162" s="321"/>
      <c r="AA162" s="321"/>
      <c r="AB162" s="321"/>
    </row>
    <row r="163" spans="1:28" x14ac:dyDescent="0.25">
      <c r="A163" s="307" t="s">
        <v>551</v>
      </c>
      <c r="B163" s="307" t="s">
        <v>473</v>
      </c>
      <c r="C163" s="308"/>
      <c r="D163" s="308" t="s">
        <v>262</v>
      </c>
      <c r="E163" s="308" t="s">
        <v>263</v>
      </c>
      <c r="F163" s="308">
        <v>3753</v>
      </c>
      <c r="G163" s="309">
        <v>80.540000000000006</v>
      </c>
      <c r="H163" s="310">
        <v>19</v>
      </c>
      <c r="I163" s="311" t="s">
        <v>276</v>
      </c>
      <c r="J163" s="312"/>
      <c r="K163" s="308"/>
      <c r="L163" s="308" t="s">
        <v>263</v>
      </c>
      <c r="M163" s="313">
        <v>44629.28125</v>
      </c>
      <c r="N163" s="308" t="s">
        <v>263</v>
      </c>
      <c r="O163" s="313">
        <v>44631.260416666664</v>
      </c>
      <c r="P163" s="314" t="s">
        <v>266</v>
      </c>
      <c r="Q163" s="308" t="s">
        <v>267</v>
      </c>
      <c r="R163" s="308" t="s">
        <v>268</v>
      </c>
      <c r="S163" s="319"/>
      <c r="T163" s="316"/>
      <c r="U163" s="316"/>
      <c r="V163" s="316"/>
      <c r="W163" s="317" t="s">
        <v>471</v>
      </c>
      <c r="X163" s="317" t="s">
        <v>454</v>
      </c>
      <c r="Y163" s="320" t="s">
        <v>223</v>
      </c>
      <c r="Z163" s="321"/>
      <c r="AA163" s="321"/>
      <c r="AB163" s="321"/>
    </row>
    <row r="164" spans="1:28" x14ac:dyDescent="0.25">
      <c r="A164" s="307" t="s">
        <v>552</v>
      </c>
      <c r="B164" s="307" t="s">
        <v>501</v>
      </c>
      <c r="C164" s="308"/>
      <c r="D164" s="308" t="s">
        <v>262</v>
      </c>
      <c r="E164" s="308" t="s">
        <v>263</v>
      </c>
      <c r="F164" s="308">
        <v>495</v>
      </c>
      <c r="G164" s="309">
        <v>45.29</v>
      </c>
      <c r="H164" s="310">
        <v>11</v>
      </c>
      <c r="I164" s="311" t="s">
        <v>276</v>
      </c>
      <c r="J164" s="312"/>
      <c r="K164" s="308"/>
      <c r="L164" s="308" t="s">
        <v>263</v>
      </c>
      <c r="M164" s="313">
        <v>44628.708333333336</v>
      </c>
      <c r="N164" s="308" t="s">
        <v>263</v>
      </c>
      <c r="O164" s="313">
        <v>44629.006944444445</v>
      </c>
      <c r="P164" s="314" t="s">
        <v>266</v>
      </c>
      <c r="Q164" s="308" t="s">
        <v>267</v>
      </c>
      <c r="R164" s="308" t="s">
        <v>268</v>
      </c>
      <c r="S164" s="319"/>
      <c r="T164" s="316"/>
      <c r="U164" s="316"/>
      <c r="V164" s="316"/>
      <c r="W164" s="317" t="s">
        <v>457</v>
      </c>
      <c r="X164" s="317" t="s">
        <v>454</v>
      </c>
      <c r="Y164" s="320" t="s">
        <v>223</v>
      </c>
      <c r="Z164" s="321"/>
      <c r="AA164" s="321"/>
      <c r="AB164" s="321"/>
    </row>
    <row r="165" spans="1:28" x14ac:dyDescent="0.25">
      <c r="A165" s="307" t="s">
        <v>553</v>
      </c>
      <c r="B165" s="307" t="s">
        <v>478</v>
      </c>
      <c r="C165" s="308"/>
      <c r="D165" s="308" t="s">
        <v>262</v>
      </c>
      <c r="E165" s="308" t="s">
        <v>263</v>
      </c>
      <c r="F165" s="308">
        <v>449</v>
      </c>
      <c r="G165" s="309">
        <v>50.3</v>
      </c>
      <c r="H165" s="310">
        <v>9</v>
      </c>
      <c r="I165" s="311" t="s">
        <v>273</v>
      </c>
      <c r="J165" s="312"/>
      <c r="K165" s="308"/>
      <c r="L165" s="308" t="s">
        <v>263</v>
      </c>
      <c r="M165" s="313">
        <v>44629.479166666664</v>
      </c>
      <c r="N165" s="308" t="s">
        <v>263</v>
      </c>
      <c r="O165" s="313">
        <v>44630.222222222219</v>
      </c>
      <c r="P165" s="314" t="s">
        <v>266</v>
      </c>
      <c r="Q165" s="308" t="s">
        <v>267</v>
      </c>
      <c r="R165" s="308" t="s">
        <v>268</v>
      </c>
      <c r="S165" s="319"/>
      <c r="T165" s="316"/>
      <c r="U165" s="316"/>
      <c r="V165" s="316"/>
      <c r="W165" s="317" t="s">
        <v>457</v>
      </c>
      <c r="X165" s="317" t="s">
        <v>454</v>
      </c>
      <c r="Y165" s="320" t="s">
        <v>223</v>
      </c>
      <c r="Z165" s="321"/>
      <c r="AA165" s="321"/>
      <c r="AB165" s="321"/>
    </row>
    <row r="166" spans="1:28" x14ac:dyDescent="0.25">
      <c r="A166" s="307" t="s">
        <v>554</v>
      </c>
      <c r="B166" s="307" t="s">
        <v>470</v>
      </c>
      <c r="C166" s="308"/>
      <c r="D166" s="308" t="s">
        <v>262</v>
      </c>
      <c r="E166" s="308" t="s">
        <v>263</v>
      </c>
      <c r="F166" s="308">
        <v>132</v>
      </c>
      <c r="G166" s="309">
        <v>28.36</v>
      </c>
      <c r="H166" s="310">
        <v>7</v>
      </c>
      <c r="I166" s="311" t="s">
        <v>273</v>
      </c>
      <c r="J166" s="312"/>
      <c r="K166" s="308"/>
      <c r="L166" s="308" t="s">
        <v>263</v>
      </c>
      <c r="M166" s="313">
        <v>44629.486111111109</v>
      </c>
      <c r="N166" s="308" t="s">
        <v>263</v>
      </c>
      <c r="O166" s="313">
        <v>44629.791666666664</v>
      </c>
      <c r="P166" s="314" t="s">
        <v>266</v>
      </c>
      <c r="Q166" s="308" t="s">
        <v>267</v>
      </c>
      <c r="R166" s="308" t="s">
        <v>268</v>
      </c>
      <c r="S166" s="319"/>
      <c r="T166" s="316"/>
      <c r="U166" s="316"/>
      <c r="V166" s="316"/>
      <c r="W166" s="317" t="s">
        <v>457</v>
      </c>
      <c r="X166" s="317" t="s">
        <v>454</v>
      </c>
      <c r="Y166" s="320" t="s">
        <v>223</v>
      </c>
      <c r="Z166" s="321"/>
      <c r="AA166" s="321"/>
      <c r="AB166" s="321"/>
    </row>
    <row r="167" spans="1:28" x14ac:dyDescent="0.25">
      <c r="A167" s="307" t="s">
        <v>555</v>
      </c>
      <c r="B167" s="307" t="s">
        <v>493</v>
      </c>
      <c r="C167" s="308"/>
      <c r="D167" s="308" t="s">
        <v>262</v>
      </c>
      <c r="E167" s="308" t="s">
        <v>263</v>
      </c>
      <c r="F167" s="308">
        <v>482</v>
      </c>
      <c r="G167" s="309">
        <v>55.49</v>
      </c>
      <c r="H167" s="310">
        <v>10</v>
      </c>
      <c r="I167" s="311" t="s">
        <v>276</v>
      </c>
      <c r="J167" s="312"/>
      <c r="K167" s="308"/>
      <c r="L167" s="308" t="s">
        <v>263</v>
      </c>
      <c r="M167" s="313">
        <v>44629.256944444445</v>
      </c>
      <c r="N167" s="308" t="s">
        <v>263</v>
      </c>
      <c r="O167" s="313">
        <v>44630.309027777781</v>
      </c>
      <c r="P167" s="314" t="s">
        <v>266</v>
      </c>
      <c r="Q167" s="308" t="s">
        <v>267</v>
      </c>
      <c r="R167" s="308" t="s">
        <v>268</v>
      </c>
      <c r="S167" s="319"/>
      <c r="T167" s="316"/>
      <c r="U167" s="316"/>
      <c r="V167" s="316"/>
      <c r="W167" s="317" t="s">
        <v>457</v>
      </c>
      <c r="X167" s="317" t="s">
        <v>454</v>
      </c>
      <c r="Y167" s="320" t="s">
        <v>223</v>
      </c>
      <c r="Z167" s="321"/>
      <c r="AA167" s="321"/>
      <c r="AB167" s="321"/>
    </row>
    <row r="168" spans="1:28" x14ac:dyDescent="0.25">
      <c r="A168" s="307" t="s">
        <v>556</v>
      </c>
      <c r="B168" s="307" t="s">
        <v>503</v>
      </c>
      <c r="C168" s="308"/>
      <c r="D168" s="308" t="s">
        <v>262</v>
      </c>
      <c r="E168" s="308" t="s">
        <v>263</v>
      </c>
      <c r="F168" s="308">
        <v>494</v>
      </c>
      <c r="G168" s="309">
        <v>47.97</v>
      </c>
      <c r="H168" s="310">
        <v>10</v>
      </c>
      <c r="I168" s="311" t="s">
        <v>276</v>
      </c>
      <c r="J168" s="312"/>
      <c r="K168" s="308"/>
      <c r="L168" s="308" t="s">
        <v>263</v>
      </c>
      <c r="M168" s="313">
        <v>44629.4375</v>
      </c>
      <c r="N168" s="308" t="s">
        <v>263</v>
      </c>
      <c r="O168" s="313">
        <v>44629.861111111109</v>
      </c>
      <c r="P168" s="314" t="s">
        <v>266</v>
      </c>
      <c r="Q168" s="308" t="s">
        <v>267</v>
      </c>
      <c r="R168" s="308" t="s">
        <v>268</v>
      </c>
      <c r="S168" s="319"/>
      <c r="T168" s="316"/>
      <c r="U168" s="316"/>
      <c r="V168" s="316"/>
      <c r="W168" s="317" t="s">
        <v>479</v>
      </c>
      <c r="X168" s="317" t="s">
        <v>454</v>
      </c>
      <c r="Y168" s="320" t="s">
        <v>223</v>
      </c>
      <c r="Z168" s="321"/>
      <c r="AA168" s="321"/>
      <c r="AB168" s="321"/>
    </row>
    <row r="169" spans="1:28" x14ac:dyDescent="0.25">
      <c r="A169" s="307" t="s">
        <v>557</v>
      </c>
      <c r="B169" s="307" t="s">
        <v>508</v>
      </c>
      <c r="C169" s="308"/>
      <c r="D169" s="308" t="s">
        <v>262</v>
      </c>
      <c r="E169" s="308" t="s">
        <v>263</v>
      </c>
      <c r="F169" s="308">
        <v>1770</v>
      </c>
      <c r="G169" s="309">
        <v>61.8</v>
      </c>
      <c r="H169" s="310">
        <v>14</v>
      </c>
      <c r="I169" s="311" t="s">
        <v>276</v>
      </c>
      <c r="J169" s="312"/>
      <c r="K169" s="308"/>
      <c r="L169" s="308" t="s">
        <v>263</v>
      </c>
      <c r="M169" s="313">
        <v>44627.965277777781</v>
      </c>
      <c r="N169" s="308" t="s">
        <v>263</v>
      </c>
      <c r="O169" s="313">
        <v>44628.423611111109</v>
      </c>
      <c r="P169" s="314" t="s">
        <v>266</v>
      </c>
      <c r="Q169" s="308" t="s">
        <v>267</v>
      </c>
      <c r="R169" s="308" t="s">
        <v>268</v>
      </c>
      <c r="S169" s="319"/>
      <c r="T169" s="316"/>
      <c r="U169" s="316"/>
      <c r="V169" s="316"/>
      <c r="W169" s="317" t="s">
        <v>457</v>
      </c>
      <c r="X169" s="317" t="s">
        <v>454</v>
      </c>
      <c r="Y169" s="320" t="s">
        <v>223</v>
      </c>
      <c r="Z169" s="321"/>
      <c r="AA169" s="321"/>
      <c r="AB169" s="321"/>
    </row>
    <row r="170" spans="1:28" x14ac:dyDescent="0.25">
      <c r="A170" s="307" t="s">
        <v>558</v>
      </c>
      <c r="B170" s="307" t="s">
        <v>508</v>
      </c>
      <c r="C170" s="308"/>
      <c r="D170" s="308" t="s">
        <v>262</v>
      </c>
      <c r="E170" s="308" t="s">
        <v>263</v>
      </c>
      <c r="F170" s="308">
        <v>1770</v>
      </c>
      <c r="G170" s="309">
        <v>61.8</v>
      </c>
      <c r="H170" s="310">
        <v>14</v>
      </c>
      <c r="I170" s="311" t="s">
        <v>276</v>
      </c>
      <c r="J170" s="312"/>
      <c r="K170" s="308"/>
      <c r="L170" s="308" t="s">
        <v>263</v>
      </c>
      <c r="M170" s="313">
        <v>44628.569444444445</v>
      </c>
      <c r="N170" s="308" t="s">
        <v>263</v>
      </c>
      <c r="O170" s="313">
        <v>44629.999305555553</v>
      </c>
      <c r="P170" s="314" t="s">
        <v>266</v>
      </c>
      <c r="Q170" s="308" t="s">
        <v>267</v>
      </c>
      <c r="R170" s="308" t="s">
        <v>268</v>
      </c>
      <c r="S170" s="319"/>
      <c r="T170" s="316"/>
      <c r="U170" s="316"/>
      <c r="V170" s="316"/>
      <c r="W170" s="317" t="s">
        <v>457</v>
      </c>
      <c r="X170" s="317" t="s">
        <v>454</v>
      </c>
      <c r="Y170" s="320" t="s">
        <v>223</v>
      </c>
      <c r="Z170" s="321"/>
      <c r="AA170" s="321"/>
      <c r="AB170" s="321"/>
    </row>
    <row r="171" spans="1:28" x14ac:dyDescent="0.25">
      <c r="A171" s="307" t="s">
        <v>559</v>
      </c>
      <c r="B171" s="307" t="s">
        <v>485</v>
      </c>
      <c r="C171" s="308"/>
      <c r="D171" s="308" t="s">
        <v>262</v>
      </c>
      <c r="E171" s="308" t="s">
        <v>263</v>
      </c>
      <c r="F171" s="308">
        <v>1670</v>
      </c>
      <c r="G171" s="309">
        <v>62.1</v>
      </c>
      <c r="H171" s="310">
        <v>16</v>
      </c>
      <c r="I171" s="311" t="s">
        <v>276</v>
      </c>
      <c r="J171" s="312"/>
      <c r="K171" s="308"/>
      <c r="L171" s="308" t="s">
        <v>263</v>
      </c>
      <c r="M171" s="313">
        <v>44623.618055555555</v>
      </c>
      <c r="N171" s="308" t="s">
        <v>263</v>
      </c>
      <c r="O171" s="313">
        <v>44624.999305555553</v>
      </c>
      <c r="P171" s="314" t="s">
        <v>266</v>
      </c>
      <c r="Q171" s="308" t="s">
        <v>267</v>
      </c>
      <c r="R171" s="308" t="s">
        <v>268</v>
      </c>
      <c r="S171" s="319"/>
      <c r="T171" s="316"/>
      <c r="U171" s="316"/>
      <c r="V171" s="316"/>
      <c r="W171" s="317" t="s">
        <v>453</v>
      </c>
      <c r="X171" s="317" t="s">
        <v>454</v>
      </c>
      <c r="Y171" s="320" t="s">
        <v>223</v>
      </c>
      <c r="Z171" s="321"/>
      <c r="AA171" s="321"/>
      <c r="AB171" s="321"/>
    </row>
    <row r="172" spans="1:28" x14ac:dyDescent="0.25">
      <c r="A172" s="307" t="s">
        <v>560</v>
      </c>
      <c r="B172" s="307" t="s">
        <v>456</v>
      </c>
      <c r="C172" s="308"/>
      <c r="D172" s="308" t="s">
        <v>262</v>
      </c>
      <c r="E172" s="308" t="s">
        <v>263</v>
      </c>
      <c r="F172" s="308">
        <v>318</v>
      </c>
      <c r="G172" s="309">
        <v>41.73</v>
      </c>
      <c r="H172" s="310">
        <v>8</v>
      </c>
      <c r="I172" s="311" t="s">
        <v>273</v>
      </c>
      <c r="J172" s="312"/>
      <c r="K172" s="308"/>
      <c r="L172" s="308" t="s">
        <v>263</v>
      </c>
      <c r="M172" s="313">
        <v>44629.347222222219</v>
      </c>
      <c r="N172" s="308" t="s">
        <v>263</v>
      </c>
      <c r="O172" s="313">
        <v>44629.520833333336</v>
      </c>
      <c r="P172" s="314" t="s">
        <v>266</v>
      </c>
      <c r="Q172" s="308" t="s">
        <v>267</v>
      </c>
      <c r="R172" s="308" t="s">
        <v>268</v>
      </c>
      <c r="S172" s="319"/>
      <c r="T172" s="316"/>
      <c r="U172" s="316"/>
      <c r="V172" s="316"/>
      <c r="W172" s="317" t="s">
        <v>461</v>
      </c>
      <c r="X172" s="317" t="s">
        <v>454</v>
      </c>
      <c r="Y172" s="320" t="s">
        <v>223</v>
      </c>
      <c r="Z172" s="321"/>
      <c r="AA172" s="321"/>
      <c r="AB172" s="321"/>
    </row>
    <row r="173" spans="1:28" x14ac:dyDescent="0.25">
      <c r="A173" s="307" t="s">
        <v>561</v>
      </c>
      <c r="B173" s="307" t="s">
        <v>489</v>
      </c>
      <c r="C173" s="308"/>
      <c r="D173" s="308" t="s">
        <v>262</v>
      </c>
      <c r="E173" s="308" t="s">
        <v>263</v>
      </c>
      <c r="F173" s="308">
        <v>454</v>
      </c>
      <c r="G173" s="309">
        <v>53.25</v>
      </c>
      <c r="H173" s="310">
        <v>9</v>
      </c>
      <c r="I173" s="311" t="s">
        <v>276</v>
      </c>
      <c r="J173" s="312"/>
      <c r="K173" s="308"/>
      <c r="L173" s="308" t="s">
        <v>263</v>
      </c>
      <c r="M173" s="313">
        <v>44629.486111111109</v>
      </c>
      <c r="N173" s="308" t="s">
        <v>263</v>
      </c>
      <c r="O173" s="313">
        <v>44630.121527777781</v>
      </c>
      <c r="P173" s="314" t="s">
        <v>266</v>
      </c>
      <c r="Q173" s="308" t="s">
        <v>267</v>
      </c>
      <c r="R173" s="308" t="s">
        <v>268</v>
      </c>
      <c r="S173" s="319"/>
      <c r="T173" s="316"/>
      <c r="U173" s="316"/>
      <c r="V173" s="316"/>
      <c r="W173" s="317" t="s">
        <v>453</v>
      </c>
      <c r="X173" s="317" t="s">
        <v>454</v>
      </c>
      <c r="Y173" s="320" t="s">
        <v>223</v>
      </c>
      <c r="Z173" s="321"/>
      <c r="AA173" s="321"/>
      <c r="AB173" s="321"/>
    </row>
    <row r="174" spans="1:28" x14ac:dyDescent="0.25">
      <c r="A174" s="307" t="s">
        <v>562</v>
      </c>
      <c r="B174" s="307" t="s">
        <v>508</v>
      </c>
      <c r="C174" s="308"/>
      <c r="D174" s="308" t="s">
        <v>262</v>
      </c>
      <c r="E174" s="308" t="s">
        <v>263</v>
      </c>
      <c r="F174" s="308">
        <v>1770</v>
      </c>
      <c r="G174" s="309">
        <v>61.8</v>
      </c>
      <c r="H174" s="310">
        <v>14</v>
      </c>
      <c r="I174" s="311" t="s">
        <v>276</v>
      </c>
      <c r="J174" s="312"/>
      <c r="K174" s="308"/>
      <c r="L174" s="308" t="s">
        <v>263</v>
      </c>
      <c r="M174" s="313">
        <v>44629.506944444445</v>
      </c>
      <c r="N174" s="308" t="s">
        <v>263</v>
      </c>
      <c r="O174" s="313">
        <v>44630.291666666664</v>
      </c>
      <c r="P174" s="314" t="s">
        <v>266</v>
      </c>
      <c r="Q174" s="308" t="s">
        <v>267</v>
      </c>
      <c r="R174" s="308" t="s">
        <v>268</v>
      </c>
      <c r="S174" s="319"/>
      <c r="T174" s="316"/>
      <c r="U174" s="316"/>
      <c r="V174" s="316"/>
      <c r="W174" s="317" t="s">
        <v>453</v>
      </c>
      <c r="X174" s="317" t="s">
        <v>454</v>
      </c>
      <c r="Y174" s="320" t="s">
        <v>223</v>
      </c>
      <c r="Z174" s="321"/>
      <c r="AA174" s="321"/>
      <c r="AB174" s="321"/>
    </row>
    <row r="175" spans="1:28" x14ac:dyDescent="0.25">
      <c r="A175" s="307" t="s">
        <v>563</v>
      </c>
      <c r="B175" s="307" t="s">
        <v>564</v>
      </c>
      <c r="C175" s="308"/>
      <c r="D175" s="308" t="s">
        <v>262</v>
      </c>
      <c r="E175" s="308" t="s">
        <v>263</v>
      </c>
      <c r="F175" s="308">
        <v>1111</v>
      </c>
      <c r="G175" s="309">
        <v>58.3</v>
      </c>
      <c r="H175" s="310">
        <v>15</v>
      </c>
      <c r="I175" s="311" t="s">
        <v>276</v>
      </c>
      <c r="J175" s="312"/>
      <c r="K175" s="308"/>
      <c r="L175" s="308" t="s">
        <v>263</v>
      </c>
      <c r="M175" s="313">
        <v>44629.548611111109</v>
      </c>
      <c r="N175" s="308" t="s">
        <v>263</v>
      </c>
      <c r="O175" s="313">
        <v>44634.548611111109</v>
      </c>
      <c r="P175" s="314" t="s">
        <v>266</v>
      </c>
      <c r="Q175" s="308" t="s">
        <v>267</v>
      </c>
      <c r="R175" s="308" t="s">
        <v>268</v>
      </c>
      <c r="S175" s="319"/>
      <c r="T175" s="316"/>
      <c r="U175" s="316"/>
      <c r="V175" s="316"/>
      <c r="W175" s="317" t="s">
        <v>453</v>
      </c>
      <c r="X175" s="317" t="s">
        <v>454</v>
      </c>
      <c r="Y175" s="320" t="s">
        <v>223</v>
      </c>
      <c r="Z175" s="321"/>
      <c r="AA175" s="321"/>
      <c r="AB175" s="321"/>
    </row>
    <row r="176" spans="1:28" x14ac:dyDescent="0.25">
      <c r="A176" s="307" t="s">
        <v>565</v>
      </c>
      <c r="B176" s="307" t="s">
        <v>480</v>
      </c>
      <c r="C176" s="308"/>
      <c r="D176" s="308" t="s">
        <v>262</v>
      </c>
      <c r="E176" s="308" t="s">
        <v>263</v>
      </c>
      <c r="F176" s="308">
        <v>325</v>
      </c>
      <c r="G176" s="309">
        <v>49.75</v>
      </c>
      <c r="H176" s="310">
        <v>9</v>
      </c>
      <c r="I176" s="311" t="s">
        <v>273</v>
      </c>
      <c r="J176" s="312"/>
      <c r="K176" s="308"/>
      <c r="L176" s="308" t="s">
        <v>263</v>
      </c>
      <c r="M176" s="313">
        <v>44629.600694444445</v>
      </c>
      <c r="N176" s="308" t="s">
        <v>263</v>
      </c>
      <c r="O176" s="313">
        <v>44630.152777777781</v>
      </c>
      <c r="P176" s="314" t="s">
        <v>266</v>
      </c>
      <c r="Q176" s="308" t="s">
        <v>267</v>
      </c>
      <c r="R176" s="308" t="s">
        <v>268</v>
      </c>
      <c r="S176" s="319"/>
      <c r="T176" s="316"/>
      <c r="U176" s="316"/>
      <c r="V176" s="316"/>
      <c r="W176" s="317" t="s">
        <v>471</v>
      </c>
      <c r="X176" s="317" t="s">
        <v>454</v>
      </c>
      <c r="Y176" s="320" t="s">
        <v>223</v>
      </c>
      <c r="Z176" s="321"/>
      <c r="AA176" s="321"/>
      <c r="AB176" s="321"/>
    </row>
    <row r="177" spans="1:28" x14ac:dyDescent="0.25">
      <c r="A177" s="307" t="s">
        <v>566</v>
      </c>
      <c r="B177" s="307" t="s">
        <v>455</v>
      </c>
      <c r="C177" s="308"/>
      <c r="D177" s="308" t="s">
        <v>262</v>
      </c>
      <c r="E177" s="308" t="s">
        <v>263</v>
      </c>
      <c r="F177" s="308">
        <v>448.62</v>
      </c>
      <c r="G177" s="309">
        <v>49.92</v>
      </c>
      <c r="H177" s="310">
        <v>9</v>
      </c>
      <c r="I177" s="311" t="s">
        <v>273</v>
      </c>
      <c r="J177" s="312"/>
      <c r="K177" s="308"/>
      <c r="L177" s="308" t="s">
        <v>263</v>
      </c>
      <c r="M177" s="313">
        <v>44630.048611111109</v>
      </c>
      <c r="N177" s="308" t="s">
        <v>263</v>
      </c>
      <c r="O177" s="313">
        <v>44630.694444444445</v>
      </c>
      <c r="P177" s="314" t="s">
        <v>266</v>
      </c>
      <c r="Q177" s="308" t="s">
        <v>267</v>
      </c>
      <c r="R177" s="308" t="s">
        <v>268</v>
      </c>
      <c r="S177" s="319"/>
      <c r="T177" s="316"/>
      <c r="U177" s="316"/>
      <c r="V177" s="316"/>
      <c r="W177" s="317" t="s">
        <v>457</v>
      </c>
      <c r="X177" s="317" t="s">
        <v>454</v>
      </c>
      <c r="Y177" s="320" t="s">
        <v>223</v>
      </c>
      <c r="Z177" s="321"/>
      <c r="AA177" s="321"/>
      <c r="AB177" s="321"/>
    </row>
    <row r="178" spans="1:28" x14ac:dyDescent="0.25">
      <c r="A178" s="307" t="s">
        <v>567</v>
      </c>
      <c r="B178" s="307" t="s">
        <v>568</v>
      </c>
      <c r="C178" s="308"/>
      <c r="D178" s="308" t="s">
        <v>262</v>
      </c>
      <c r="E178" s="308" t="s">
        <v>263</v>
      </c>
      <c r="F178" s="308">
        <v>443</v>
      </c>
      <c r="G178" s="309">
        <v>52</v>
      </c>
      <c r="H178" s="310">
        <v>9</v>
      </c>
      <c r="I178" s="311" t="s">
        <v>273</v>
      </c>
      <c r="J178" s="312"/>
      <c r="K178" s="308"/>
      <c r="L178" s="308" t="s">
        <v>263</v>
      </c>
      <c r="M178" s="313">
        <v>44629.743055555555</v>
      </c>
      <c r="N178" s="308" t="s">
        <v>263</v>
      </c>
      <c r="O178" s="313">
        <v>44630.895833333336</v>
      </c>
      <c r="P178" s="314" t="s">
        <v>266</v>
      </c>
      <c r="Q178" s="308" t="s">
        <v>267</v>
      </c>
      <c r="R178" s="308" t="s">
        <v>268</v>
      </c>
      <c r="S178" s="319"/>
      <c r="T178" s="316"/>
      <c r="U178" s="316"/>
      <c r="V178" s="316"/>
      <c r="W178" s="317" t="s">
        <v>453</v>
      </c>
      <c r="X178" s="317" t="s">
        <v>454</v>
      </c>
      <c r="Y178" s="320" t="s">
        <v>223</v>
      </c>
      <c r="Z178" s="321"/>
      <c r="AA178" s="321"/>
      <c r="AB178" s="321"/>
    </row>
    <row r="179" spans="1:28" x14ac:dyDescent="0.25">
      <c r="A179" s="307" t="s">
        <v>569</v>
      </c>
      <c r="B179" s="307" t="s">
        <v>468</v>
      </c>
      <c r="C179" s="308"/>
      <c r="D179" s="308" t="s">
        <v>262</v>
      </c>
      <c r="E179" s="308" t="s">
        <v>263</v>
      </c>
      <c r="F179" s="308">
        <v>1315</v>
      </c>
      <c r="G179" s="309">
        <v>53.5</v>
      </c>
      <c r="H179" s="310">
        <v>13</v>
      </c>
      <c r="I179" s="311" t="s">
        <v>469</v>
      </c>
      <c r="J179" s="312"/>
      <c r="K179" s="308"/>
      <c r="L179" s="308" t="s">
        <v>263</v>
      </c>
      <c r="M179" s="313">
        <v>44629.864583333336</v>
      </c>
      <c r="N179" s="308" t="s">
        <v>263</v>
      </c>
      <c r="O179" s="313">
        <v>44631.409722222219</v>
      </c>
      <c r="P179" s="314" t="s">
        <v>266</v>
      </c>
      <c r="Q179" s="308" t="s">
        <v>267</v>
      </c>
      <c r="R179" s="308" t="s">
        <v>268</v>
      </c>
      <c r="S179" s="319"/>
      <c r="T179" s="316"/>
      <c r="U179" s="316"/>
      <c r="V179" s="316"/>
      <c r="W179" s="317" t="s">
        <v>457</v>
      </c>
      <c r="X179" s="317" t="s">
        <v>454</v>
      </c>
      <c r="Y179" s="320" t="s">
        <v>223</v>
      </c>
      <c r="Z179" s="321"/>
      <c r="AA179" s="321"/>
      <c r="AB179" s="321"/>
    </row>
    <row r="180" spans="1:28" x14ac:dyDescent="0.25">
      <c r="A180" s="307" t="s">
        <v>570</v>
      </c>
      <c r="B180" s="307" t="s">
        <v>463</v>
      </c>
      <c r="C180" s="308"/>
      <c r="D180" s="308" t="s">
        <v>262</v>
      </c>
      <c r="E180" s="308" t="s">
        <v>263</v>
      </c>
      <c r="F180" s="308">
        <v>337</v>
      </c>
      <c r="G180" s="309">
        <v>50.03</v>
      </c>
      <c r="H180" s="310">
        <v>9</v>
      </c>
      <c r="I180" s="311" t="s">
        <v>268</v>
      </c>
      <c r="J180" s="312"/>
      <c r="K180" s="308"/>
      <c r="L180" s="308" t="s">
        <v>263</v>
      </c>
      <c r="M180" s="313">
        <v>44629.795138888891</v>
      </c>
      <c r="N180" s="308" t="s">
        <v>263</v>
      </c>
      <c r="O180" s="313">
        <v>44630.267361111109</v>
      </c>
      <c r="P180" s="314" t="s">
        <v>266</v>
      </c>
      <c r="Q180" s="308" t="s">
        <v>267</v>
      </c>
      <c r="R180" s="308" t="s">
        <v>268</v>
      </c>
      <c r="S180" s="319"/>
      <c r="T180" s="316"/>
      <c r="U180" s="316"/>
      <c r="V180" s="316"/>
      <c r="W180" s="317" t="s">
        <v>461</v>
      </c>
      <c r="X180" s="317" t="s">
        <v>454</v>
      </c>
      <c r="Y180" s="320" t="s">
        <v>223</v>
      </c>
      <c r="Z180" s="321"/>
      <c r="AA180" s="321"/>
      <c r="AB180" s="321"/>
    </row>
    <row r="181" spans="1:28" x14ac:dyDescent="0.25">
      <c r="A181" s="307" t="s">
        <v>571</v>
      </c>
      <c r="B181" s="307" t="s">
        <v>483</v>
      </c>
      <c r="C181" s="308"/>
      <c r="D181" s="308" t="s">
        <v>262</v>
      </c>
      <c r="E181" s="308" t="s">
        <v>263</v>
      </c>
      <c r="F181" s="308">
        <v>387</v>
      </c>
      <c r="G181" s="309">
        <v>43.37</v>
      </c>
      <c r="H181" s="310">
        <v>10</v>
      </c>
      <c r="I181" s="311" t="s">
        <v>273</v>
      </c>
      <c r="J181" s="312"/>
      <c r="K181" s="308"/>
      <c r="L181" s="308" t="s">
        <v>263</v>
      </c>
      <c r="M181" s="313">
        <v>44629.892361111109</v>
      </c>
      <c r="N181" s="308" t="s">
        <v>263</v>
      </c>
      <c r="O181" s="313">
        <v>44631.510416666664</v>
      </c>
      <c r="P181" s="314" t="s">
        <v>266</v>
      </c>
      <c r="Q181" s="308" t="s">
        <v>267</v>
      </c>
      <c r="R181" s="308" t="s">
        <v>268</v>
      </c>
      <c r="S181" s="319"/>
      <c r="T181" s="316"/>
      <c r="U181" s="316"/>
      <c r="V181" s="316"/>
      <c r="W181" s="317" t="s">
        <v>453</v>
      </c>
      <c r="X181" s="317" t="s">
        <v>454</v>
      </c>
      <c r="Y181" s="320" t="s">
        <v>223</v>
      </c>
      <c r="Z181" s="321"/>
      <c r="AA181" s="321"/>
      <c r="AB181" s="321"/>
    </row>
    <row r="182" spans="1:28" x14ac:dyDescent="0.25">
      <c r="A182" s="307" t="s">
        <v>572</v>
      </c>
      <c r="B182" s="307" t="s">
        <v>467</v>
      </c>
      <c r="C182" s="308"/>
      <c r="D182" s="308" t="s">
        <v>262</v>
      </c>
      <c r="E182" s="308" t="s">
        <v>263</v>
      </c>
      <c r="F182" s="308">
        <v>443</v>
      </c>
      <c r="G182" s="309">
        <v>53.25</v>
      </c>
      <c r="H182" s="310">
        <v>9</v>
      </c>
      <c r="I182" s="311" t="s">
        <v>276</v>
      </c>
      <c r="J182" s="312"/>
      <c r="K182" s="308"/>
      <c r="L182" s="308" t="s">
        <v>263</v>
      </c>
      <c r="M182" s="313">
        <v>44629.892361111109</v>
      </c>
      <c r="N182" s="308" t="s">
        <v>263</v>
      </c>
      <c r="O182" s="313">
        <v>44631.006944444445</v>
      </c>
      <c r="P182" s="314" t="s">
        <v>266</v>
      </c>
      <c r="Q182" s="308" t="s">
        <v>267</v>
      </c>
      <c r="R182" s="308" t="s">
        <v>268</v>
      </c>
      <c r="S182" s="319"/>
      <c r="T182" s="316"/>
      <c r="U182" s="316"/>
      <c r="V182" s="316"/>
      <c r="W182" s="317" t="s">
        <v>453</v>
      </c>
      <c r="X182" s="317" t="s">
        <v>454</v>
      </c>
      <c r="Y182" s="320" t="s">
        <v>223</v>
      </c>
      <c r="Z182" s="321"/>
      <c r="AA182" s="321"/>
      <c r="AB182" s="321"/>
    </row>
    <row r="183" spans="1:28" x14ac:dyDescent="0.25">
      <c r="A183" s="307" t="s">
        <v>573</v>
      </c>
      <c r="B183" s="307" t="s">
        <v>574</v>
      </c>
      <c r="C183" s="308"/>
      <c r="D183" s="308" t="s">
        <v>262</v>
      </c>
      <c r="E183" s="308" t="s">
        <v>263</v>
      </c>
      <c r="F183" s="308">
        <v>3555</v>
      </c>
      <c r="G183" s="309">
        <v>78</v>
      </c>
      <c r="H183" s="310">
        <v>19</v>
      </c>
      <c r="I183" s="311" t="s">
        <v>276</v>
      </c>
      <c r="J183" s="312"/>
      <c r="K183" s="308"/>
      <c r="L183" s="308" t="s">
        <v>263</v>
      </c>
      <c r="M183" s="313">
        <v>44629.923611111109</v>
      </c>
      <c r="N183" s="308" t="s">
        <v>263</v>
      </c>
      <c r="O183" s="313">
        <v>44630.447916666664</v>
      </c>
      <c r="P183" s="314" t="s">
        <v>266</v>
      </c>
      <c r="Q183" s="308" t="s">
        <v>267</v>
      </c>
      <c r="R183" s="308" t="s">
        <v>268</v>
      </c>
      <c r="S183" s="319"/>
      <c r="T183" s="316"/>
      <c r="U183" s="316"/>
      <c r="V183" s="316"/>
      <c r="W183" s="317" t="s">
        <v>471</v>
      </c>
      <c r="X183" s="317" t="s">
        <v>454</v>
      </c>
      <c r="Y183" s="320" t="s">
        <v>223</v>
      </c>
      <c r="Z183" s="321"/>
      <c r="AA183" s="321"/>
      <c r="AB183" s="321"/>
    </row>
    <row r="184" spans="1:28" x14ac:dyDescent="0.25">
      <c r="A184" s="307" t="s">
        <v>575</v>
      </c>
      <c r="B184" s="307" t="s">
        <v>456</v>
      </c>
      <c r="C184" s="308"/>
      <c r="D184" s="308" t="s">
        <v>262</v>
      </c>
      <c r="E184" s="308" t="s">
        <v>263</v>
      </c>
      <c r="F184" s="308">
        <v>318</v>
      </c>
      <c r="G184" s="309">
        <v>41.73</v>
      </c>
      <c r="H184" s="310">
        <v>8</v>
      </c>
      <c r="I184" s="311" t="s">
        <v>273</v>
      </c>
      <c r="J184" s="312"/>
      <c r="K184" s="308"/>
      <c r="L184" s="308" t="s">
        <v>263</v>
      </c>
      <c r="M184" s="313">
        <v>44629.934027777781</v>
      </c>
      <c r="N184" s="308" t="s">
        <v>263</v>
      </c>
      <c r="O184" s="313">
        <v>44630.260416666664</v>
      </c>
      <c r="P184" s="314" t="s">
        <v>266</v>
      </c>
      <c r="Q184" s="308" t="s">
        <v>267</v>
      </c>
      <c r="R184" s="308" t="s">
        <v>268</v>
      </c>
      <c r="S184" s="319"/>
      <c r="T184" s="316"/>
      <c r="U184" s="316"/>
      <c r="V184" s="316"/>
      <c r="W184" s="317" t="s">
        <v>461</v>
      </c>
      <c r="X184" s="317" t="s">
        <v>454</v>
      </c>
      <c r="Y184" s="320" t="s">
        <v>223</v>
      </c>
      <c r="Z184" s="321"/>
      <c r="AA184" s="321"/>
      <c r="AB184" s="321"/>
    </row>
    <row r="185" spans="1:28" x14ac:dyDescent="0.25">
      <c r="A185" s="307" t="s">
        <v>576</v>
      </c>
      <c r="B185" s="307" t="s">
        <v>459</v>
      </c>
      <c r="C185" s="308"/>
      <c r="D185" s="308" t="s">
        <v>262</v>
      </c>
      <c r="E185" s="308" t="s">
        <v>263</v>
      </c>
      <c r="F185" s="308">
        <v>337</v>
      </c>
      <c r="G185" s="309">
        <v>50.29</v>
      </c>
      <c r="H185" s="310">
        <v>9</v>
      </c>
      <c r="I185" s="311" t="s">
        <v>273</v>
      </c>
      <c r="J185" s="312"/>
      <c r="K185" s="308"/>
      <c r="L185" s="308" t="s">
        <v>263</v>
      </c>
      <c r="M185" s="313">
        <v>44629.979166666664</v>
      </c>
      <c r="N185" s="308" t="s">
        <v>263</v>
      </c>
      <c r="O185" s="313">
        <v>44630.475694444445</v>
      </c>
      <c r="P185" s="314" t="s">
        <v>266</v>
      </c>
      <c r="Q185" s="308" t="s">
        <v>267</v>
      </c>
      <c r="R185" s="308" t="s">
        <v>268</v>
      </c>
      <c r="S185" s="319"/>
      <c r="T185" s="316"/>
      <c r="U185" s="316"/>
      <c r="V185" s="316"/>
      <c r="W185" s="317" t="s">
        <v>453</v>
      </c>
      <c r="X185" s="317" t="s">
        <v>454</v>
      </c>
      <c r="Y185" s="320" t="s">
        <v>223</v>
      </c>
      <c r="Z185" s="321"/>
      <c r="AA185" s="321"/>
      <c r="AB185" s="321"/>
    </row>
    <row r="186" spans="1:28" x14ac:dyDescent="0.25">
      <c r="A186" s="307" t="s">
        <v>577</v>
      </c>
      <c r="B186" s="307" t="s">
        <v>503</v>
      </c>
      <c r="C186" s="308"/>
      <c r="D186" s="308" t="s">
        <v>262</v>
      </c>
      <c r="E186" s="308" t="s">
        <v>263</v>
      </c>
      <c r="F186" s="308">
        <v>494</v>
      </c>
      <c r="G186" s="309">
        <v>47.97</v>
      </c>
      <c r="H186" s="310">
        <v>10</v>
      </c>
      <c r="I186" s="311" t="s">
        <v>276</v>
      </c>
      <c r="J186" s="312"/>
      <c r="K186" s="308"/>
      <c r="L186" s="308" t="s">
        <v>263</v>
      </c>
      <c r="M186" s="313">
        <v>44629.9375</v>
      </c>
      <c r="N186" s="308" t="s">
        <v>263</v>
      </c>
      <c r="O186" s="313">
        <v>44630.017361111109</v>
      </c>
      <c r="P186" s="314" t="s">
        <v>266</v>
      </c>
      <c r="Q186" s="308" t="s">
        <v>267</v>
      </c>
      <c r="R186" s="308" t="s">
        <v>268</v>
      </c>
      <c r="S186" s="319"/>
      <c r="T186" s="316"/>
      <c r="U186" s="316"/>
      <c r="V186" s="316"/>
      <c r="W186" s="317" t="s">
        <v>479</v>
      </c>
      <c r="X186" s="317" t="s">
        <v>454</v>
      </c>
      <c r="Y186" s="320" t="s">
        <v>223</v>
      </c>
      <c r="Z186" s="321"/>
      <c r="AA186" s="321"/>
      <c r="AB186" s="321"/>
    </row>
    <row r="187" spans="1:28" x14ac:dyDescent="0.25">
      <c r="A187" s="307" t="s">
        <v>578</v>
      </c>
      <c r="B187" s="307" t="s">
        <v>492</v>
      </c>
      <c r="C187" s="308"/>
      <c r="D187" s="308" t="s">
        <v>262</v>
      </c>
      <c r="E187" s="308" t="s">
        <v>263</v>
      </c>
      <c r="F187" s="308">
        <v>385</v>
      </c>
      <c r="G187" s="309">
        <v>48.04</v>
      </c>
      <c r="H187" s="310">
        <v>10</v>
      </c>
      <c r="I187" s="311" t="s">
        <v>276</v>
      </c>
      <c r="J187" s="312"/>
      <c r="K187" s="308"/>
      <c r="L187" s="308" t="s">
        <v>263</v>
      </c>
      <c r="M187" s="313">
        <v>44630.163194444445</v>
      </c>
      <c r="N187" s="308" t="s">
        <v>263</v>
      </c>
      <c r="O187" s="313">
        <v>44631.795138888891</v>
      </c>
      <c r="P187" s="314" t="s">
        <v>266</v>
      </c>
      <c r="Q187" s="308" t="s">
        <v>267</v>
      </c>
      <c r="R187" s="308" t="s">
        <v>268</v>
      </c>
      <c r="S187" s="319"/>
      <c r="T187" s="316"/>
      <c r="U187" s="316"/>
      <c r="V187" s="316"/>
      <c r="W187" s="317" t="s">
        <v>479</v>
      </c>
      <c r="X187" s="317" t="s">
        <v>454</v>
      </c>
      <c r="Y187" s="320" t="s">
        <v>223</v>
      </c>
      <c r="Z187" s="321"/>
      <c r="AA187" s="321"/>
      <c r="AB187" s="321"/>
    </row>
    <row r="188" spans="1:28" x14ac:dyDescent="0.25">
      <c r="A188" s="307" t="s">
        <v>579</v>
      </c>
      <c r="B188" s="307" t="s">
        <v>485</v>
      </c>
      <c r="C188" s="308"/>
      <c r="D188" s="308" t="s">
        <v>262</v>
      </c>
      <c r="E188" s="308" t="s">
        <v>263</v>
      </c>
      <c r="F188" s="308">
        <v>1670</v>
      </c>
      <c r="G188" s="309">
        <v>62.1</v>
      </c>
      <c r="H188" s="310">
        <v>16</v>
      </c>
      <c r="I188" s="311" t="s">
        <v>276</v>
      </c>
      <c r="J188" s="312"/>
      <c r="K188" s="308"/>
      <c r="L188" s="308" t="s">
        <v>263</v>
      </c>
      <c r="M188" s="313">
        <v>44630.225694444445</v>
      </c>
      <c r="N188" s="308" t="s">
        <v>263</v>
      </c>
      <c r="O188" s="313">
        <v>44630.999305555553</v>
      </c>
      <c r="P188" s="314" t="s">
        <v>266</v>
      </c>
      <c r="Q188" s="308" t="s">
        <v>267</v>
      </c>
      <c r="R188" s="308" t="s">
        <v>268</v>
      </c>
      <c r="S188" s="319"/>
      <c r="T188" s="316"/>
      <c r="U188" s="316"/>
      <c r="V188" s="316"/>
      <c r="W188" s="317" t="s">
        <v>453</v>
      </c>
      <c r="X188" s="317" t="s">
        <v>454</v>
      </c>
      <c r="Y188" s="320" t="s">
        <v>223</v>
      </c>
      <c r="Z188" s="321"/>
      <c r="AA188" s="321"/>
      <c r="AB188" s="321"/>
    </row>
    <row r="189" spans="1:28" x14ac:dyDescent="0.25">
      <c r="A189" s="307" t="s">
        <v>580</v>
      </c>
      <c r="B189" s="307" t="s">
        <v>484</v>
      </c>
      <c r="C189" s="308"/>
      <c r="D189" s="308" t="s">
        <v>262</v>
      </c>
      <c r="E189" s="308" t="s">
        <v>263</v>
      </c>
      <c r="F189" s="308">
        <v>1764</v>
      </c>
      <c r="G189" s="309">
        <v>61.8</v>
      </c>
      <c r="H189" s="310">
        <v>14</v>
      </c>
      <c r="I189" s="311" t="s">
        <v>276</v>
      </c>
      <c r="J189" s="312"/>
      <c r="K189" s="308"/>
      <c r="L189" s="308" t="s">
        <v>263</v>
      </c>
      <c r="M189" s="313">
        <v>44630.225694444445</v>
      </c>
      <c r="N189" s="308" t="s">
        <v>263</v>
      </c>
      <c r="O189" s="313">
        <v>44634.53125</v>
      </c>
      <c r="P189" s="314" t="s">
        <v>266</v>
      </c>
      <c r="Q189" s="308" t="s">
        <v>267</v>
      </c>
      <c r="R189" s="308" t="s">
        <v>268</v>
      </c>
      <c r="S189" s="319"/>
      <c r="T189" s="316"/>
      <c r="U189" s="316"/>
      <c r="V189" s="316"/>
      <c r="W189" s="317" t="s">
        <v>453</v>
      </c>
      <c r="X189" s="317" t="s">
        <v>454</v>
      </c>
      <c r="Y189" s="320" t="s">
        <v>223</v>
      </c>
      <c r="Z189" s="321"/>
      <c r="AA189" s="321"/>
      <c r="AB189" s="321"/>
    </row>
    <row r="190" spans="1:28" x14ac:dyDescent="0.25">
      <c r="A190" s="307" t="s">
        <v>581</v>
      </c>
      <c r="B190" s="307" t="s">
        <v>460</v>
      </c>
      <c r="C190" s="308"/>
      <c r="D190" s="308" t="s">
        <v>262</v>
      </c>
      <c r="E190" s="308" t="s">
        <v>263</v>
      </c>
      <c r="F190" s="308">
        <v>495</v>
      </c>
      <c r="G190" s="309">
        <v>45.28</v>
      </c>
      <c r="H190" s="310">
        <v>11</v>
      </c>
      <c r="I190" s="311" t="s">
        <v>273</v>
      </c>
      <c r="J190" s="312"/>
      <c r="K190" s="308"/>
      <c r="L190" s="308" t="s">
        <v>263</v>
      </c>
      <c r="M190" s="313">
        <v>44630.25</v>
      </c>
      <c r="N190" s="308" t="s">
        <v>263</v>
      </c>
      <c r="O190" s="313">
        <v>44630.368055555555</v>
      </c>
      <c r="P190" s="314" t="s">
        <v>266</v>
      </c>
      <c r="Q190" s="308" t="s">
        <v>267</v>
      </c>
      <c r="R190" s="308" t="s">
        <v>268</v>
      </c>
      <c r="S190" s="319"/>
      <c r="T190" s="316"/>
      <c r="U190" s="316"/>
      <c r="V190" s="316"/>
      <c r="W190" s="317" t="s">
        <v>461</v>
      </c>
      <c r="X190" s="317" t="s">
        <v>454</v>
      </c>
      <c r="Y190" s="320" t="s">
        <v>223</v>
      </c>
      <c r="Z190" s="321"/>
      <c r="AA190" s="321"/>
      <c r="AB190" s="321"/>
    </row>
    <row r="191" spans="1:28" x14ac:dyDescent="0.25">
      <c r="A191" s="307" t="s">
        <v>582</v>
      </c>
      <c r="B191" s="307" t="s">
        <v>510</v>
      </c>
      <c r="C191" s="308"/>
      <c r="D191" s="308" t="s">
        <v>262</v>
      </c>
      <c r="E191" s="308" t="s">
        <v>263</v>
      </c>
      <c r="F191" s="308">
        <v>1634</v>
      </c>
      <c r="G191" s="309">
        <v>62.18</v>
      </c>
      <c r="H191" s="310">
        <v>15</v>
      </c>
      <c r="I191" s="311" t="s">
        <v>276</v>
      </c>
      <c r="J191" s="312"/>
      <c r="K191" s="308"/>
      <c r="L191" s="308" t="s">
        <v>263</v>
      </c>
      <c r="M191" s="313">
        <v>44630.302083333336</v>
      </c>
      <c r="N191" s="308" t="s">
        <v>263</v>
      </c>
      <c r="O191" s="313">
        <v>44630.999305555553</v>
      </c>
      <c r="P191" s="314" t="s">
        <v>266</v>
      </c>
      <c r="Q191" s="308" t="s">
        <v>267</v>
      </c>
      <c r="R191" s="308" t="s">
        <v>268</v>
      </c>
      <c r="S191" s="319"/>
      <c r="T191" s="316"/>
      <c r="U191" s="316"/>
      <c r="V191" s="316"/>
      <c r="W191" s="317" t="s">
        <v>453</v>
      </c>
      <c r="X191" s="317" t="s">
        <v>454</v>
      </c>
      <c r="Y191" s="320" t="s">
        <v>223</v>
      </c>
      <c r="Z191" s="321"/>
      <c r="AA191" s="321"/>
      <c r="AB191" s="321"/>
    </row>
    <row r="192" spans="1:28" x14ac:dyDescent="0.25">
      <c r="A192" s="307" t="s">
        <v>583</v>
      </c>
      <c r="B192" s="307" t="s">
        <v>584</v>
      </c>
      <c r="C192" s="308"/>
      <c r="D192" s="308" t="s">
        <v>262</v>
      </c>
      <c r="E192" s="308" t="s">
        <v>263</v>
      </c>
      <c r="F192" s="308">
        <v>449</v>
      </c>
      <c r="G192" s="309">
        <v>28.65</v>
      </c>
      <c r="H192" s="310">
        <v>11</v>
      </c>
      <c r="I192" s="311" t="s">
        <v>469</v>
      </c>
      <c r="J192" s="312"/>
      <c r="K192" s="308"/>
      <c r="L192" s="308" t="s">
        <v>263</v>
      </c>
      <c r="M192" s="313">
        <v>44628.958333333336</v>
      </c>
      <c r="N192" s="308" t="s">
        <v>263</v>
      </c>
      <c r="O192" s="313">
        <v>44629.631944444445</v>
      </c>
      <c r="P192" s="314" t="s">
        <v>266</v>
      </c>
      <c r="Q192" s="308" t="s">
        <v>267</v>
      </c>
      <c r="R192" s="308" t="s">
        <v>268</v>
      </c>
      <c r="S192" s="319"/>
      <c r="T192" s="316"/>
      <c r="U192" s="316"/>
      <c r="V192" s="316"/>
      <c r="W192" s="317" t="s">
        <v>481</v>
      </c>
      <c r="X192" s="317" t="s">
        <v>454</v>
      </c>
      <c r="Y192" s="320" t="s">
        <v>223</v>
      </c>
      <c r="Z192" s="321"/>
      <c r="AA192" s="321"/>
      <c r="AB192" s="321"/>
    </row>
    <row r="193" spans="1:28" x14ac:dyDescent="0.25">
      <c r="A193" s="307" t="s">
        <v>585</v>
      </c>
      <c r="B193" s="307" t="s">
        <v>531</v>
      </c>
      <c r="C193" s="308"/>
      <c r="D193" s="308" t="s">
        <v>262</v>
      </c>
      <c r="E193" s="308" t="s">
        <v>263</v>
      </c>
      <c r="F193" s="308">
        <v>449</v>
      </c>
      <c r="G193" s="309">
        <v>30.5</v>
      </c>
      <c r="H193" s="310">
        <v>11</v>
      </c>
      <c r="I193" s="311" t="s">
        <v>469</v>
      </c>
      <c r="J193" s="312"/>
      <c r="K193" s="308"/>
      <c r="L193" s="308" t="s">
        <v>263</v>
      </c>
      <c r="M193" s="313">
        <v>44629.745833333334</v>
      </c>
      <c r="N193" s="308" t="s">
        <v>263</v>
      </c>
      <c r="O193" s="313">
        <v>44630.6875</v>
      </c>
      <c r="P193" s="314" t="s">
        <v>266</v>
      </c>
      <c r="Q193" s="308" t="s">
        <v>267</v>
      </c>
      <c r="R193" s="308" t="s">
        <v>268</v>
      </c>
      <c r="S193" s="319"/>
      <c r="T193" s="316"/>
      <c r="U193" s="316"/>
      <c r="V193" s="316"/>
      <c r="W193" s="317" t="s">
        <v>453</v>
      </c>
      <c r="X193" s="317" t="s">
        <v>454</v>
      </c>
      <c r="Y193" s="320" t="s">
        <v>223</v>
      </c>
      <c r="Z193" s="321"/>
      <c r="AA193" s="321"/>
      <c r="AB193" s="321"/>
    </row>
    <row r="194" spans="1:28" x14ac:dyDescent="0.25">
      <c r="A194" s="307" t="s">
        <v>586</v>
      </c>
      <c r="B194" s="307" t="s">
        <v>486</v>
      </c>
      <c r="C194" s="308"/>
      <c r="D194" s="308" t="s">
        <v>262</v>
      </c>
      <c r="E194" s="308" t="s">
        <v>263</v>
      </c>
      <c r="F194" s="308">
        <v>320</v>
      </c>
      <c r="G194" s="309">
        <v>47.28</v>
      </c>
      <c r="H194" s="310">
        <v>14</v>
      </c>
      <c r="I194" s="311" t="s">
        <v>276</v>
      </c>
      <c r="J194" s="312"/>
      <c r="K194" s="308"/>
      <c r="L194" s="308" t="s">
        <v>263</v>
      </c>
      <c r="M194" s="313">
        <v>44628.666666666664</v>
      </c>
      <c r="N194" s="308" t="s">
        <v>263</v>
      </c>
      <c r="O194" s="313">
        <v>44629.576388888891</v>
      </c>
      <c r="P194" s="314" t="s">
        <v>266</v>
      </c>
      <c r="Q194" s="308" t="s">
        <v>267</v>
      </c>
      <c r="R194" s="308" t="s">
        <v>268</v>
      </c>
      <c r="S194" s="319"/>
      <c r="T194" s="316"/>
      <c r="U194" s="316"/>
      <c r="V194" s="316"/>
      <c r="W194" s="317" t="s">
        <v>453</v>
      </c>
      <c r="X194" s="317" t="s">
        <v>454</v>
      </c>
      <c r="Y194" s="320" t="s">
        <v>223</v>
      </c>
      <c r="Z194" s="321"/>
      <c r="AA194" s="321"/>
      <c r="AB194" s="321"/>
    </row>
    <row r="195" spans="1:28" x14ac:dyDescent="0.25">
      <c r="A195" s="307" t="s">
        <v>587</v>
      </c>
      <c r="B195" s="307" t="s">
        <v>463</v>
      </c>
      <c r="C195" s="308"/>
      <c r="D195" s="308" t="s">
        <v>262</v>
      </c>
      <c r="E195" s="308" t="s">
        <v>263</v>
      </c>
      <c r="F195" s="308">
        <v>337</v>
      </c>
      <c r="G195" s="309">
        <v>50.03</v>
      </c>
      <c r="H195" s="310">
        <v>9</v>
      </c>
      <c r="I195" s="311" t="s">
        <v>268</v>
      </c>
      <c r="J195" s="312"/>
      <c r="K195" s="308"/>
      <c r="L195" s="308" t="s">
        <v>263</v>
      </c>
      <c r="M195" s="313">
        <v>44630.388888888891</v>
      </c>
      <c r="N195" s="308" t="s">
        <v>263</v>
      </c>
      <c r="O195" s="313">
        <v>44630.409722222219</v>
      </c>
      <c r="P195" s="314" t="s">
        <v>266</v>
      </c>
      <c r="Q195" s="308" t="s">
        <v>267</v>
      </c>
      <c r="R195" s="308" t="s">
        <v>268</v>
      </c>
      <c r="S195" s="319"/>
      <c r="T195" s="316"/>
      <c r="U195" s="316"/>
      <c r="V195" s="316"/>
      <c r="W195" s="317" t="s">
        <v>461</v>
      </c>
      <c r="X195" s="317" t="s">
        <v>454</v>
      </c>
      <c r="Y195" s="320" t="s">
        <v>223</v>
      </c>
      <c r="Z195" s="321"/>
      <c r="AA195" s="321"/>
      <c r="AB195" s="321"/>
    </row>
    <row r="196" spans="1:28" x14ac:dyDescent="0.25">
      <c r="A196" s="307" t="s">
        <v>588</v>
      </c>
      <c r="B196" s="307" t="s">
        <v>495</v>
      </c>
      <c r="C196" s="308"/>
      <c r="D196" s="308" t="s">
        <v>262</v>
      </c>
      <c r="E196" s="308" t="s">
        <v>263</v>
      </c>
      <c r="F196" s="308">
        <v>2446</v>
      </c>
      <c r="G196" s="309">
        <v>67</v>
      </c>
      <c r="H196" s="310">
        <v>16</v>
      </c>
      <c r="I196" s="311" t="s">
        <v>276</v>
      </c>
      <c r="J196" s="312"/>
      <c r="K196" s="308"/>
      <c r="L196" s="308" t="s">
        <v>263</v>
      </c>
      <c r="M196" s="313">
        <v>44630.416666666664</v>
      </c>
      <c r="N196" s="308" t="s">
        <v>263</v>
      </c>
      <c r="O196" s="313">
        <v>44630.694444444445</v>
      </c>
      <c r="P196" s="314" t="s">
        <v>266</v>
      </c>
      <c r="Q196" s="308" t="s">
        <v>267</v>
      </c>
      <c r="R196" s="308" t="s">
        <v>268</v>
      </c>
      <c r="S196" s="319"/>
      <c r="T196" s="316"/>
      <c r="U196" s="316"/>
      <c r="V196" s="316"/>
      <c r="W196" s="317" t="s">
        <v>471</v>
      </c>
      <c r="X196" s="317" t="s">
        <v>454</v>
      </c>
      <c r="Y196" s="320" t="s">
        <v>223</v>
      </c>
      <c r="Z196" s="321"/>
      <c r="AA196" s="321"/>
      <c r="AB196" s="321"/>
    </row>
    <row r="197" spans="1:28" x14ac:dyDescent="0.25">
      <c r="A197" s="307" t="s">
        <v>589</v>
      </c>
      <c r="B197" s="307" t="s">
        <v>480</v>
      </c>
      <c r="C197" s="308"/>
      <c r="D197" s="308" t="s">
        <v>262</v>
      </c>
      <c r="E197" s="308" t="s">
        <v>263</v>
      </c>
      <c r="F197" s="308">
        <v>325</v>
      </c>
      <c r="G197" s="309">
        <v>49.75</v>
      </c>
      <c r="H197" s="310">
        <v>9</v>
      </c>
      <c r="I197" s="311" t="s">
        <v>273</v>
      </c>
      <c r="J197" s="312"/>
      <c r="K197" s="308"/>
      <c r="L197" s="308" t="s">
        <v>263</v>
      </c>
      <c r="M197" s="313">
        <v>44630.434027777781</v>
      </c>
      <c r="N197" s="308" t="s">
        <v>263</v>
      </c>
      <c r="O197" s="313">
        <v>44634.423611111109</v>
      </c>
      <c r="P197" s="314" t="s">
        <v>266</v>
      </c>
      <c r="Q197" s="308" t="s">
        <v>267</v>
      </c>
      <c r="R197" s="308" t="s">
        <v>268</v>
      </c>
      <c r="S197" s="319"/>
      <c r="T197" s="316"/>
      <c r="U197" s="316"/>
      <c r="V197" s="316"/>
      <c r="W197" s="317" t="s">
        <v>479</v>
      </c>
      <c r="X197" s="317" t="s">
        <v>454</v>
      </c>
      <c r="Y197" s="320" t="s">
        <v>223</v>
      </c>
      <c r="Z197" s="321"/>
      <c r="AA197" s="321"/>
      <c r="AB197" s="321"/>
    </row>
    <row r="198" spans="1:28" x14ac:dyDescent="0.25">
      <c r="A198" s="307" t="s">
        <v>590</v>
      </c>
      <c r="B198" s="307" t="s">
        <v>456</v>
      </c>
      <c r="C198" s="308"/>
      <c r="D198" s="308" t="s">
        <v>262</v>
      </c>
      <c r="E198" s="308" t="s">
        <v>263</v>
      </c>
      <c r="F198" s="308">
        <v>318</v>
      </c>
      <c r="G198" s="309">
        <v>41.73</v>
      </c>
      <c r="H198" s="310">
        <v>8</v>
      </c>
      <c r="I198" s="311" t="s">
        <v>273</v>
      </c>
      <c r="J198" s="312"/>
      <c r="K198" s="308"/>
      <c r="L198" s="308" t="s">
        <v>263</v>
      </c>
      <c r="M198" s="313">
        <v>44630.4375</v>
      </c>
      <c r="N198" s="308" t="s">
        <v>263</v>
      </c>
      <c r="O198" s="313">
        <v>44630.461805555555</v>
      </c>
      <c r="P198" s="314" t="s">
        <v>266</v>
      </c>
      <c r="Q198" s="308" t="s">
        <v>267</v>
      </c>
      <c r="R198" s="308" t="s">
        <v>268</v>
      </c>
      <c r="S198" s="319"/>
      <c r="T198" s="316"/>
      <c r="U198" s="316"/>
      <c r="V198" s="316"/>
      <c r="W198" s="317" t="s">
        <v>461</v>
      </c>
      <c r="X198" s="317" t="s">
        <v>454</v>
      </c>
      <c r="Y198" s="320" t="s">
        <v>223</v>
      </c>
      <c r="Z198" s="321"/>
      <c r="AA198" s="321"/>
      <c r="AB198" s="321"/>
    </row>
    <row r="199" spans="1:28" x14ac:dyDescent="0.25">
      <c r="A199" s="307" t="s">
        <v>591</v>
      </c>
      <c r="B199" s="307" t="s">
        <v>496</v>
      </c>
      <c r="C199" s="308"/>
      <c r="D199" s="308" t="s">
        <v>262</v>
      </c>
      <c r="E199" s="308" t="s">
        <v>263</v>
      </c>
      <c r="F199" s="308">
        <v>3601</v>
      </c>
      <c r="G199" s="309">
        <v>87.07</v>
      </c>
      <c r="H199" s="310">
        <v>19</v>
      </c>
      <c r="I199" s="311" t="s">
        <v>276</v>
      </c>
      <c r="J199" s="312"/>
      <c r="K199" s="308"/>
      <c r="L199" s="308" t="s">
        <v>263</v>
      </c>
      <c r="M199" s="313">
        <v>44630.559027777781</v>
      </c>
      <c r="N199" s="308" t="s">
        <v>263</v>
      </c>
      <c r="O199" s="313">
        <v>44630.999305555553</v>
      </c>
      <c r="P199" s="314" t="s">
        <v>266</v>
      </c>
      <c r="Q199" s="308" t="s">
        <v>267</v>
      </c>
      <c r="R199" s="308" t="s">
        <v>268</v>
      </c>
      <c r="S199" s="319"/>
      <c r="T199" s="316"/>
      <c r="U199" s="316"/>
      <c r="V199" s="316"/>
      <c r="W199" s="317" t="s">
        <v>453</v>
      </c>
      <c r="X199" s="317" t="s">
        <v>454</v>
      </c>
      <c r="Y199" s="320" t="s">
        <v>223</v>
      </c>
      <c r="Z199" s="321"/>
      <c r="AA199" s="321"/>
      <c r="AB199" s="321"/>
    </row>
    <row r="200" spans="1:28" x14ac:dyDescent="0.25">
      <c r="A200" s="307" t="s">
        <v>592</v>
      </c>
      <c r="B200" s="307" t="s">
        <v>456</v>
      </c>
      <c r="C200" s="308"/>
      <c r="D200" s="308" t="s">
        <v>262</v>
      </c>
      <c r="E200" s="308" t="s">
        <v>263</v>
      </c>
      <c r="F200" s="308">
        <v>318</v>
      </c>
      <c r="G200" s="309">
        <v>41.73</v>
      </c>
      <c r="H200" s="310">
        <v>8</v>
      </c>
      <c r="I200" s="311" t="s">
        <v>273</v>
      </c>
      <c r="J200" s="312"/>
      <c r="K200" s="308"/>
      <c r="L200" s="308" t="s">
        <v>263</v>
      </c>
      <c r="M200" s="313">
        <v>44630.5625</v>
      </c>
      <c r="N200" s="308" t="s">
        <v>263</v>
      </c>
      <c r="O200" s="313">
        <v>44630.572916666664</v>
      </c>
      <c r="P200" s="314" t="s">
        <v>266</v>
      </c>
      <c r="Q200" s="308" t="s">
        <v>267</v>
      </c>
      <c r="R200" s="308" t="s">
        <v>268</v>
      </c>
      <c r="S200" s="319"/>
      <c r="T200" s="316"/>
      <c r="U200" s="316"/>
      <c r="V200" s="316"/>
      <c r="W200" s="317" t="s">
        <v>461</v>
      </c>
      <c r="X200" s="317" t="s">
        <v>454</v>
      </c>
      <c r="Y200" s="320" t="s">
        <v>223</v>
      </c>
      <c r="Z200" s="321"/>
      <c r="AA200" s="321"/>
      <c r="AB200" s="321"/>
    </row>
    <row r="201" spans="1:28" x14ac:dyDescent="0.25">
      <c r="A201" s="307" t="s">
        <v>593</v>
      </c>
      <c r="B201" s="307" t="s">
        <v>594</v>
      </c>
      <c r="C201" s="308"/>
      <c r="D201" s="308" t="s">
        <v>262</v>
      </c>
      <c r="E201" s="308" t="s">
        <v>263</v>
      </c>
      <c r="F201" s="308">
        <v>111</v>
      </c>
      <c r="G201" s="309">
        <v>27.59</v>
      </c>
      <c r="H201" s="310">
        <v>7</v>
      </c>
      <c r="I201" s="311" t="s">
        <v>273</v>
      </c>
      <c r="J201" s="312"/>
      <c r="K201" s="308"/>
      <c r="L201" s="308" t="s">
        <v>263</v>
      </c>
      <c r="M201" s="313">
        <v>44630.756944444445</v>
      </c>
      <c r="N201" s="308" t="s">
        <v>263</v>
      </c>
      <c r="O201" s="313">
        <v>44631.618055555555</v>
      </c>
      <c r="P201" s="314" t="s">
        <v>266</v>
      </c>
      <c r="Q201" s="308" t="s">
        <v>267</v>
      </c>
      <c r="R201" s="308" t="s">
        <v>268</v>
      </c>
      <c r="S201" s="319"/>
      <c r="T201" s="316"/>
      <c r="U201" s="316"/>
      <c r="V201" s="316"/>
      <c r="W201" s="317" t="s">
        <v>457</v>
      </c>
      <c r="X201" s="317" t="s">
        <v>454</v>
      </c>
      <c r="Y201" s="320" t="s">
        <v>223</v>
      </c>
      <c r="Z201" s="321"/>
      <c r="AA201" s="321"/>
      <c r="AB201" s="321"/>
    </row>
    <row r="202" spans="1:28" x14ac:dyDescent="0.25">
      <c r="A202" s="307" t="s">
        <v>595</v>
      </c>
      <c r="B202" s="307" t="s">
        <v>596</v>
      </c>
      <c r="C202" s="308"/>
      <c r="D202" s="308" t="s">
        <v>262</v>
      </c>
      <c r="E202" s="308" t="s">
        <v>263</v>
      </c>
      <c r="F202" s="308">
        <v>3601</v>
      </c>
      <c r="G202" s="309">
        <v>87.1</v>
      </c>
      <c r="H202" s="310">
        <v>19</v>
      </c>
      <c r="I202" s="311" t="s">
        <v>276</v>
      </c>
      <c r="J202" s="312"/>
      <c r="K202" s="308"/>
      <c r="L202" s="308" t="s">
        <v>263</v>
      </c>
      <c r="M202" s="313">
        <v>44631.100694444445</v>
      </c>
      <c r="N202" s="308" t="s">
        <v>263</v>
      </c>
      <c r="O202" s="313">
        <v>44631.999305555553</v>
      </c>
      <c r="P202" s="314" t="s">
        <v>266</v>
      </c>
      <c r="Q202" s="308" t="s">
        <v>267</v>
      </c>
      <c r="R202" s="308" t="s">
        <v>268</v>
      </c>
      <c r="S202" s="319"/>
      <c r="T202" s="316"/>
      <c r="U202" s="316"/>
      <c r="V202" s="316"/>
      <c r="W202" s="317" t="s">
        <v>457</v>
      </c>
      <c r="X202" s="317" t="s">
        <v>454</v>
      </c>
      <c r="Y202" s="320" t="s">
        <v>223</v>
      </c>
      <c r="Z202" s="321"/>
      <c r="AA202" s="321"/>
      <c r="AB202" s="321"/>
    </row>
    <row r="203" spans="1:28" x14ac:dyDescent="0.25">
      <c r="A203" s="307" t="s">
        <v>597</v>
      </c>
      <c r="B203" s="307" t="s">
        <v>463</v>
      </c>
      <c r="C203" s="308"/>
      <c r="D203" s="308" t="s">
        <v>262</v>
      </c>
      <c r="E203" s="308" t="s">
        <v>263</v>
      </c>
      <c r="F203" s="308">
        <v>337</v>
      </c>
      <c r="G203" s="309">
        <v>50.03</v>
      </c>
      <c r="H203" s="310">
        <v>9</v>
      </c>
      <c r="I203" s="311" t="s">
        <v>268</v>
      </c>
      <c r="J203" s="312"/>
      <c r="K203" s="308"/>
      <c r="L203" s="308" t="s">
        <v>263</v>
      </c>
      <c r="M203" s="313">
        <v>44630.673611111109</v>
      </c>
      <c r="N203" s="308" t="s">
        <v>263</v>
      </c>
      <c r="O203" s="313">
        <v>44631.25</v>
      </c>
      <c r="P203" s="314" t="s">
        <v>266</v>
      </c>
      <c r="Q203" s="308" t="s">
        <v>267</v>
      </c>
      <c r="R203" s="308" t="s">
        <v>268</v>
      </c>
      <c r="S203" s="319"/>
      <c r="T203" s="316"/>
      <c r="U203" s="316"/>
      <c r="V203" s="316"/>
      <c r="W203" s="317" t="s">
        <v>471</v>
      </c>
      <c r="X203" s="317" t="s">
        <v>454</v>
      </c>
      <c r="Y203" s="320" t="s">
        <v>223</v>
      </c>
      <c r="Z203" s="321"/>
      <c r="AA203" s="321"/>
      <c r="AB203" s="321"/>
    </row>
    <row r="204" spans="1:28" x14ac:dyDescent="0.25">
      <c r="A204" s="307" t="s">
        <v>598</v>
      </c>
      <c r="B204" s="307" t="s">
        <v>474</v>
      </c>
      <c r="C204" s="308"/>
      <c r="D204" s="308" t="s">
        <v>262</v>
      </c>
      <c r="E204" s="308" t="s">
        <v>263</v>
      </c>
      <c r="F204" s="308">
        <v>632</v>
      </c>
      <c r="G204" s="309">
        <v>54.91</v>
      </c>
      <c r="H204" s="310">
        <v>11</v>
      </c>
      <c r="I204" s="311" t="s">
        <v>276</v>
      </c>
      <c r="J204" s="312"/>
      <c r="K204" s="308"/>
      <c r="L204" s="308" t="s">
        <v>263</v>
      </c>
      <c r="M204" s="313">
        <v>44630.694444444445</v>
      </c>
      <c r="N204" s="308" t="s">
        <v>263</v>
      </c>
      <c r="O204" s="313">
        <v>44631.451388888891</v>
      </c>
      <c r="P204" s="314" t="s">
        <v>266</v>
      </c>
      <c r="Q204" s="308" t="s">
        <v>267</v>
      </c>
      <c r="R204" s="308" t="s">
        <v>268</v>
      </c>
      <c r="S204" s="319"/>
      <c r="T204" s="316"/>
      <c r="U204" s="316"/>
      <c r="V204" s="316"/>
      <c r="W204" s="317" t="s">
        <v>453</v>
      </c>
      <c r="X204" s="317" t="s">
        <v>454</v>
      </c>
      <c r="Y204" s="320" t="s">
        <v>223</v>
      </c>
      <c r="Z204" s="321"/>
      <c r="AA204" s="321"/>
      <c r="AB204" s="321"/>
    </row>
    <row r="205" spans="1:28" x14ac:dyDescent="0.25">
      <c r="A205" s="307" t="s">
        <v>599</v>
      </c>
      <c r="B205" s="307" t="s">
        <v>456</v>
      </c>
      <c r="C205" s="308"/>
      <c r="D205" s="308" t="s">
        <v>262</v>
      </c>
      <c r="E205" s="308" t="s">
        <v>263</v>
      </c>
      <c r="F205" s="308">
        <v>318</v>
      </c>
      <c r="G205" s="309">
        <v>41.73</v>
      </c>
      <c r="H205" s="310">
        <v>8</v>
      </c>
      <c r="I205" s="311" t="s">
        <v>273</v>
      </c>
      <c r="J205" s="312"/>
      <c r="K205" s="308"/>
      <c r="L205" s="308" t="s">
        <v>263</v>
      </c>
      <c r="M205" s="313">
        <v>44630.722222222219</v>
      </c>
      <c r="N205" s="308" t="s">
        <v>263</v>
      </c>
      <c r="O205" s="313">
        <v>44631.246527777781</v>
      </c>
      <c r="P205" s="314" t="s">
        <v>266</v>
      </c>
      <c r="Q205" s="308" t="s">
        <v>267</v>
      </c>
      <c r="R205" s="308" t="s">
        <v>268</v>
      </c>
      <c r="S205" s="319"/>
      <c r="T205" s="316"/>
      <c r="U205" s="316"/>
      <c r="V205" s="316"/>
      <c r="W205" s="317" t="s">
        <v>471</v>
      </c>
      <c r="X205" s="317" t="s">
        <v>454</v>
      </c>
      <c r="Y205" s="320" t="s">
        <v>223</v>
      </c>
      <c r="Z205" s="321"/>
      <c r="AA205" s="321"/>
      <c r="AB205" s="321"/>
    </row>
    <row r="206" spans="1:28" x14ac:dyDescent="0.25">
      <c r="A206" s="307" t="s">
        <v>600</v>
      </c>
      <c r="B206" s="307" t="s">
        <v>494</v>
      </c>
      <c r="C206" s="308"/>
      <c r="D206" s="308" t="s">
        <v>262</v>
      </c>
      <c r="E206" s="308" t="s">
        <v>263</v>
      </c>
      <c r="F206" s="308">
        <v>632</v>
      </c>
      <c r="G206" s="309">
        <v>54.91</v>
      </c>
      <c r="H206" s="310">
        <v>11</v>
      </c>
      <c r="I206" s="311" t="s">
        <v>276</v>
      </c>
      <c r="J206" s="312"/>
      <c r="K206" s="308"/>
      <c r="L206" s="308" t="s">
        <v>263</v>
      </c>
      <c r="M206" s="313">
        <v>44630.729166666664</v>
      </c>
      <c r="N206" s="308" t="s">
        <v>263</v>
      </c>
      <c r="O206" s="313">
        <v>44631.729166666664</v>
      </c>
      <c r="P206" s="314" t="s">
        <v>266</v>
      </c>
      <c r="Q206" s="308" t="s">
        <v>267</v>
      </c>
      <c r="R206" s="308" t="s">
        <v>268</v>
      </c>
      <c r="S206" s="319"/>
      <c r="T206" s="316"/>
      <c r="U206" s="316"/>
      <c r="V206" s="316"/>
      <c r="W206" s="317" t="s">
        <v>453</v>
      </c>
      <c r="X206" s="317" t="s">
        <v>454</v>
      </c>
      <c r="Y206" s="320" t="s">
        <v>223</v>
      </c>
      <c r="Z206" s="321"/>
      <c r="AA206" s="321"/>
      <c r="AB206" s="321"/>
    </row>
    <row r="207" spans="1:28" x14ac:dyDescent="0.25">
      <c r="A207" s="307" t="s">
        <v>601</v>
      </c>
      <c r="B207" s="307" t="s">
        <v>489</v>
      </c>
      <c r="C207" s="308"/>
      <c r="D207" s="308" t="s">
        <v>262</v>
      </c>
      <c r="E207" s="308" t="s">
        <v>263</v>
      </c>
      <c r="F207" s="308">
        <v>454</v>
      </c>
      <c r="G207" s="309">
        <v>53.25</v>
      </c>
      <c r="H207" s="310">
        <v>9</v>
      </c>
      <c r="I207" s="311" t="s">
        <v>276</v>
      </c>
      <c r="J207" s="312"/>
      <c r="K207" s="308"/>
      <c r="L207" s="308" t="s">
        <v>263</v>
      </c>
      <c r="M207" s="313">
        <v>44630.743055555555</v>
      </c>
      <c r="N207" s="308" t="s">
        <v>263</v>
      </c>
      <c r="O207" s="313">
        <v>44631.444444444445</v>
      </c>
      <c r="P207" s="314" t="s">
        <v>266</v>
      </c>
      <c r="Q207" s="308" t="s">
        <v>267</v>
      </c>
      <c r="R207" s="308" t="s">
        <v>268</v>
      </c>
      <c r="S207" s="319"/>
      <c r="T207" s="316"/>
      <c r="U207" s="316"/>
      <c r="V207" s="316"/>
      <c r="W207" s="317" t="s">
        <v>453</v>
      </c>
      <c r="X207" s="317" t="s">
        <v>454</v>
      </c>
      <c r="Y207" s="320" t="s">
        <v>223</v>
      </c>
      <c r="Z207" s="321"/>
      <c r="AA207" s="321"/>
      <c r="AB207" s="321"/>
    </row>
    <row r="208" spans="1:28" x14ac:dyDescent="0.25">
      <c r="A208" s="307" t="s">
        <v>602</v>
      </c>
      <c r="B208" s="307" t="s">
        <v>574</v>
      </c>
      <c r="C208" s="308"/>
      <c r="D208" s="308" t="s">
        <v>262</v>
      </c>
      <c r="E208" s="308" t="s">
        <v>263</v>
      </c>
      <c r="F208" s="308">
        <v>3555</v>
      </c>
      <c r="G208" s="309">
        <v>78</v>
      </c>
      <c r="H208" s="310">
        <v>19</v>
      </c>
      <c r="I208" s="311" t="s">
        <v>276</v>
      </c>
      <c r="J208" s="312"/>
      <c r="K208" s="308"/>
      <c r="L208" s="308" t="s">
        <v>263</v>
      </c>
      <c r="M208" s="313">
        <v>44630.777777777781</v>
      </c>
      <c r="N208" s="308" t="s">
        <v>263</v>
      </c>
      <c r="O208" s="313">
        <v>44634.611111111109</v>
      </c>
      <c r="P208" s="314" t="s">
        <v>266</v>
      </c>
      <c r="Q208" s="308" t="s">
        <v>267</v>
      </c>
      <c r="R208" s="308" t="s">
        <v>268</v>
      </c>
      <c r="S208" s="319"/>
      <c r="T208" s="316"/>
      <c r="U208" s="316"/>
      <c r="V208" s="316"/>
      <c r="W208" s="317" t="s">
        <v>471</v>
      </c>
      <c r="X208" s="317" t="s">
        <v>454</v>
      </c>
      <c r="Y208" s="320" t="s">
        <v>223</v>
      </c>
      <c r="Z208" s="321"/>
      <c r="AA208" s="321"/>
      <c r="AB208" s="321"/>
    </row>
    <row r="209" spans="1:28" x14ac:dyDescent="0.25">
      <c r="A209" s="307" t="s">
        <v>603</v>
      </c>
      <c r="B209" s="307" t="s">
        <v>511</v>
      </c>
      <c r="C209" s="308"/>
      <c r="D209" s="308" t="s">
        <v>262</v>
      </c>
      <c r="E209" s="308" t="s">
        <v>263</v>
      </c>
      <c r="F209" s="308">
        <v>341</v>
      </c>
      <c r="G209" s="309">
        <v>49.4</v>
      </c>
      <c r="H209" s="310">
        <v>9</v>
      </c>
      <c r="I209" s="311" t="s">
        <v>273</v>
      </c>
      <c r="J209" s="312"/>
      <c r="K209" s="308"/>
      <c r="L209" s="308" t="s">
        <v>263</v>
      </c>
      <c r="M209" s="313">
        <v>44630.996527777781</v>
      </c>
      <c r="N209" s="308" t="s">
        <v>263</v>
      </c>
      <c r="O209" s="313">
        <v>44631.5</v>
      </c>
      <c r="P209" s="314" t="s">
        <v>266</v>
      </c>
      <c r="Q209" s="308" t="s">
        <v>267</v>
      </c>
      <c r="R209" s="308" t="s">
        <v>268</v>
      </c>
      <c r="S209" s="319"/>
      <c r="T209" s="316"/>
      <c r="U209" s="316"/>
      <c r="V209" s="316"/>
      <c r="W209" s="317" t="s">
        <v>453</v>
      </c>
      <c r="X209" s="317" t="s">
        <v>454</v>
      </c>
      <c r="Y209" s="320" t="s">
        <v>223</v>
      </c>
      <c r="Z209" s="321"/>
      <c r="AA209" s="321"/>
      <c r="AB209" s="321"/>
    </row>
    <row r="210" spans="1:28" x14ac:dyDescent="0.25">
      <c r="A210" s="307" t="s">
        <v>604</v>
      </c>
      <c r="B210" s="307" t="s">
        <v>459</v>
      </c>
      <c r="C210" s="308"/>
      <c r="D210" s="308" t="s">
        <v>262</v>
      </c>
      <c r="E210" s="308" t="s">
        <v>263</v>
      </c>
      <c r="F210" s="308">
        <v>337</v>
      </c>
      <c r="G210" s="309">
        <v>50.29</v>
      </c>
      <c r="H210" s="310">
        <v>9</v>
      </c>
      <c r="I210" s="311" t="s">
        <v>273</v>
      </c>
      <c r="J210" s="312"/>
      <c r="K210" s="308"/>
      <c r="L210" s="308" t="s">
        <v>263</v>
      </c>
      <c r="M210" s="313">
        <v>44631.010416666664</v>
      </c>
      <c r="N210" s="308" t="s">
        <v>263</v>
      </c>
      <c r="O210" s="313">
        <v>44634.534722222219</v>
      </c>
      <c r="P210" s="314" t="s">
        <v>266</v>
      </c>
      <c r="Q210" s="308" t="s">
        <v>267</v>
      </c>
      <c r="R210" s="308" t="s">
        <v>268</v>
      </c>
      <c r="S210" s="319"/>
      <c r="T210" s="316"/>
      <c r="U210" s="316"/>
      <c r="V210" s="316"/>
      <c r="W210" s="317" t="s">
        <v>453</v>
      </c>
      <c r="X210" s="317" t="s">
        <v>454</v>
      </c>
      <c r="Y210" s="320" t="s">
        <v>223</v>
      </c>
      <c r="Z210" s="321"/>
      <c r="AA210" s="321"/>
      <c r="AB210" s="321"/>
    </row>
    <row r="211" spans="1:28" x14ac:dyDescent="0.25">
      <c r="A211" s="307" t="s">
        <v>605</v>
      </c>
      <c r="B211" s="307" t="s">
        <v>464</v>
      </c>
      <c r="C211" s="308"/>
      <c r="D211" s="308" t="s">
        <v>262</v>
      </c>
      <c r="E211" s="308" t="s">
        <v>263</v>
      </c>
      <c r="F211" s="308">
        <v>460</v>
      </c>
      <c r="G211" s="309">
        <v>48.09</v>
      </c>
      <c r="H211" s="310">
        <v>10</v>
      </c>
      <c r="I211" s="311" t="s">
        <v>276</v>
      </c>
      <c r="J211" s="312"/>
      <c r="K211" s="308"/>
      <c r="L211" s="308" t="s">
        <v>263</v>
      </c>
      <c r="M211" s="313">
        <v>44631.163194444445</v>
      </c>
      <c r="N211" s="308" t="s">
        <v>263</v>
      </c>
      <c r="O211" s="313">
        <v>44631.670138888891</v>
      </c>
      <c r="P211" s="314" t="s">
        <v>266</v>
      </c>
      <c r="Q211" s="308" t="s">
        <v>267</v>
      </c>
      <c r="R211" s="308" t="s">
        <v>268</v>
      </c>
      <c r="S211" s="319"/>
      <c r="T211" s="316"/>
      <c r="U211" s="316"/>
      <c r="V211" s="316"/>
      <c r="W211" s="317" t="s">
        <v>479</v>
      </c>
      <c r="X211" s="317" t="s">
        <v>454</v>
      </c>
      <c r="Y211" s="320" t="s">
        <v>223</v>
      </c>
      <c r="Z211" s="321"/>
      <c r="AA211" s="321"/>
      <c r="AB211" s="321"/>
    </row>
    <row r="212" spans="1:28" x14ac:dyDescent="0.25">
      <c r="A212" s="307" t="s">
        <v>606</v>
      </c>
      <c r="B212" s="307" t="s">
        <v>477</v>
      </c>
      <c r="C212" s="308"/>
      <c r="D212" s="308" t="s">
        <v>262</v>
      </c>
      <c r="E212" s="308" t="s">
        <v>263</v>
      </c>
      <c r="F212" s="308">
        <v>498</v>
      </c>
      <c r="G212" s="309">
        <v>55.15</v>
      </c>
      <c r="H212" s="310">
        <v>10</v>
      </c>
      <c r="I212" s="311" t="s">
        <v>273</v>
      </c>
      <c r="J212" s="312"/>
      <c r="K212" s="308"/>
      <c r="L212" s="308" t="s">
        <v>263</v>
      </c>
      <c r="M212" s="313">
        <v>44631.25</v>
      </c>
      <c r="N212" s="308" t="s">
        <v>263</v>
      </c>
      <c r="O212" s="313">
        <v>44634.444444444445</v>
      </c>
      <c r="P212" s="314" t="s">
        <v>266</v>
      </c>
      <c r="Q212" s="308" t="s">
        <v>267</v>
      </c>
      <c r="R212" s="308" t="s">
        <v>268</v>
      </c>
      <c r="S212" s="319"/>
      <c r="T212" s="316"/>
      <c r="U212" s="316"/>
      <c r="V212" s="316"/>
      <c r="W212" s="317" t="s">
        <v>453</v>
      </c>
      <c r="X212" s="317" t="s">
        <v>454</v>
      </c>
      <c r="Y212" s="320" t="s">
        <v>223</v>
      </c>
      <c r="Z212" s="321"/>
      <c r="AA212" s="321"/>
      <c r="AB212" s="321"/>
    </row>
    <row r="213" spans="1:28" x14ac:dyDescent="0.25">
      <c r="A213" s="307" t="s">
        <v>607</v>
      </c>
      <c r="B213" s="307" t="s">
        <v>493</v>
      </c>
      <c r="C213" s="308"/>
      <c r="D213" s="308" t="s">
        <v>262</v>
      </c>
      <c r="E213" s="308" t="s">
        <v>263</v>
      </c>
      <c r="F213" s="308">
        <v>482</v>
      </c>
      <c r="G213" s="309">
        <v>55.49</v>
      </c>
      <c r="H213" s="310">
        <v>10</v>
      </c>
      <c r="I213" s="311" t="s">
        <v>276</v>
      </c>
      <c r="J213" s="312"/>
      <c r="K213" s="308"/>
      <c r="L213" s="308" t="s">
        <v>263</v>
      </c>
      <c r="M213" s="313">
        <v>44630.625</v>
      </c>
      <c r="N213" s="308" t="s">
        <v>263</v>
      </c>
      <c r="O213" s="313">
        <v>44630.958333333336</v>
      </c>
      <c r="P213" s="314" t="s">
        <v>266</v>
      </c>
      <c r="Q213" s="308" t="s">
        <v>267</v>
      </c>
      <c r="R213" s="308" t="s">
        <v>268</v>
      </c>
      <c r="S213" s="319"/>
      <c r="T213" s="316"/>
      <c r="U213" s="316"/>
      <c r="V213" s="316"/>
      <c r="W213" s="317" t="s">
        <v>479</v>
      </c>
      <c r="X213" s="317" t="s">
        <v>454</v>
      </c>
      <c r="Y213" s="320" t="s">
        <v>223</v>
      </c>
      <c r="Z213" s="321"/>
      <c r="AA213" s="321"/>
      <c r="AB213" s="321"/>
    </row>
    <row r="214" spans="1:28" x14ac:dyDescent="0.25">
      <c r="A214" s="307" t="s">
        <v>608</v>
      </c>
      <c r="B214" s="307" t="s">
        <v>609</v>
      </c>
      <c r="C214" s="308"/>
      <c r="D214" s="308" t="s">
        <v>262</v>
      </c>
      <c r="E214" s="308" t="s">
        <v>263</v>
      </c>
      <c r="F214" s="308">
        <v>496</v>
      </c>
      <c r="G214" s="309">
        <v>32.6</v>
      </c>
      <c r="H214" s="310">
        <v>13</v>
      </c>
      <c r="I214" s="311" t="s">
        <v>469</v>
      </c>
      <c r="J214" s="312"/>
      <c r="K214" s="308"/>
      <c r="L214" s="308" t="s">
        <v>263</v>
      </c>
      <c r="M214" s="313">
        <v>44631.625</v>
      </c>
      <c r="N214" s="308" t="s">
        <v>263</v>
      </c>
      <c r="O214" s="313">
        <v>44631.999305555553</v>
      </c>
      <c r="P214" s="314" t="s">
        <v>266</v>
      </c>
      <c r="Q214" s="308" t="s">
        <v>267</v>
      </c>
      <c r="R214" s="308" t="s">
        <v>268</v>
      </c>
      <c r="S214" s="319"/>
      <c r="T214" s="316"/>
      <c r="U214" s="316"/>
      <c r="V214" s="316"/>
      <c r="W214" s="317" t="s">
        <v>479</v>
      </c>
      <c r="X214" s="317" t="s">
        <v>454</v>
      </c>
      <c r="Y214" s="320" t="s">
        <v>223</v>
      </c>
      <c r="Z214" s="321"/>
      <c r="AA214" s="321"/>
      <c r="AB214" s="321"/>
    </row>
    <row r="215" spans="1:28" x14ac:dyDescent="0.25">
      <c r="A215" s="307" t="s">
        <v>610</v>
      </c>
      <c r="B215" s="307" t="s">
        <v>456</v>
      </c>
      <c r="C215" s="308"/>
      <c r="D215" s="308" t="s">
        <v>262</v>
      </c>
      <c r="E215" s="308" t="s">
        <v>263</v>
      </c>
      <c r="F215" s="308">
        <v>318</v>
      </c>
      <c r="G215" s="309">
        <v>41.73</v>
      </c>
      <c r="H215" s="310">
        <v>8</v>
      </c>
      <c r="I215" s="311" t="s">
        <v>273</v>
      </c>
      <c r="J215" s="312"/>
      <c r="K215" s="308"/>
      <c r="L215" s="308" t="s">
        <v>263</v>
      </c>
      <c r="M215" s="313">
        <v>44631.322916666664</v>
      </c>
      <c r="N215" s="308" t="s">
        <v>263</v>
      </c>
      <c r="O215" s="313">
        <v>44631.4375</v>
      </c>
      <c r="P215" s="314" t="s">
        <v>266</v>
      </c>
      <c r="Q215" s="308" t="s">
        <v>267</v>
      </c>
      <c r="R215" s="308" t="s">
        <v>268</v>
      </c>
      <c r="S215" s="319"/>
      <c r="T215" s="316"/>
      <c r="U215" s="316"/>
      <c r="V215" s="316"/>
      <c r="W215" s="317" t="s">
        <v>461</v>
      </c>
      <c r="X215" s="317" t="s">
        <v>454</v>
      </c>
      <c r="Y215" s="320" t="s">
        <v>223</v>
      </c>
      <c r="Z215" s="321"/>
      <c r="AA215" s="321"/>
      <c r="AB215" s="321"/>
    </row>
    <row r="216" spans="1:28" x14ac:dyDescent="0.25">
      <c r="A216" s="307" t="s">
        <v>611</v>
      </c>
      <c r="B216" s="307" t="s">
        <v>513</v>
      </c>
      <c r="C216" s="308"/>
      <c r="D216" s="308" t="s">
        <v>262</v>
      </c>
      <c r="E216" s="308" t="s">
        <v>263</v>
      </c>
      <c r="F216" s="308">
        <v>2428</v>
      </c>
      <c r="G216" s="309">
        <v>70</v>
      </c>
      <c r="H216" s="310">
        <v>17</v>
      </c>
      <c r="I216" s="311" t="s">
        <v>276</v>
      </c>
      <c r="J216" s="312"/>
      <c r="K216" s="308"/>
      <c r="L216" s="308" t="s">
        <v>263</v>
      </c>
      <c r="M216" s="313">
        <v>44631.381944444445</v>
      </c>
      <c r="N216" s="308" t="s">
        <v>263</v>
      </c>
      <c r="O216" s="313">
        <v>44631.999305555553</v>
      </c>
      <c r="P216" s="314" t="s">
        <v>266</v>
      </c>
      <c r="Q216" s="308" t="s">
        <v>267</v>
      </c>
      <c r="R216" s="308" t="s">
        <v>268</v>
      </c>
      <c r="S216" s="319"/>
      <c r="T216" s="316"/>
      <c r="U216" s="316"/>
      <c r="V216" s="316"/>
      <c r="W216" s="317" t="s">
        <v>471</v>
      </c>
      <c r="X216" s="317" t="s">
        <v>454</v>
      </c>
      <c r="Y216" s="320" t="s">
        <v>223</v>
      </c>
      <c r="Z216" s="321"/>
      <c r="AA216" s="321"/>
      <c r="AB216" s="321"/>
    </row>
    <row r="217" spans="1:28" x14ac:dyDescent="0.25">
      <c r="A217" s="307" t="s">
        <v>612</v>
      </c>
      <c r="B217" s="307" t="s">
        <v>613</v>
      </c>
      <c r="C217" s="308"/>
      <c r="D217" s="308" t="s">
        <v>262</v>
      </c>
      <c r="E217" s="308" t="s">
        <v>263</v>
      </c>
      <c r="F217" s="308">
        <v>119</v>
      </c>
      <c r="G217" s="309">
        <v>27.92</v>
      </c>
      <c r="H217" s="310">
        <v>7</v>
      </c>
      <c r="I217" s="311" t="s">
        <v>273</v>
      </c>
      <c r="J217" s="312"/>
      <c r="K217" s="308"/>
      <c r="L217" s="308" t="s">
        <v>263</v>
      </c>
      <c r="M217" s="313">
        <v>44631.420138888891</v>
      </c>
      <c r="N217" s="308" t="s">
        <v>263</v>
      </c>
      <c r="O217" s="313">
        <v>44634.854166666664</v>
      </c>
      <c r="P217" s="314" t="s">
        <v>266</v>
      </c>
      <c r="Q217" s="308" t="s">
        <v>267</v>
      </c>
      <c r="R217" s="308" t="s">
        <v>268</v>
      </c>
      <c r="S217" s="319"/>
      <c r="T217" s="316"/>
      <c r="U217" s="316"/>
      <c r="V217" s="316"/>
      <c r="W217" s="317" t="s">
        <v>481</v>
      </c>
      <c r="X217" s="317" t="s">
        <v>454</v>
      </c>
      <c r="Y217" s="320" t="s">
        <v>223</v>
      </c>
      <c r="Z217" s="321"/>
      <c r="AA217" s="321"/>
      <c r="AB217" s="321"/>
    </row>
    <row r="218" spans="1:28" x14ac:dyDescent="0.25">
      <c r="A218" s="307" t="s">
        <v>614</v>
      </c>
      <c r="B218" s="307" t="s">
        <v>538</v>
      </c>
      <c r="C218" s="308"/>
      <c r="D218" s="308" t="s">
        <v>262</v>
      </c>
      <c r="E218" s="308" t="s">
        <v>263</v>
      </c>
      <c r="F218" s="308">
        <v>2437</v>
      </c>
      <c r="G218" s="309">
        <v>62.33</v>
      </c>
      <c r="H218" s="310">
        <v>16</v>
      </c>
      <c r="I218" s="311" t="s">
        <v>276</v>
      </c>
      <c r="J218" s="312"/>
      <c r="K218" s="308"/>
      <c r="L218" s="308" t="s">
        <v>263</v>
      </c>
      <c r="M218" s="313">
        <v>44631.4375</v>
      </c>
      <c r="N218" s="308" t="s">
        <v>263</v>
      </c>
      <c r="O218" s="313">
        <v>44631.999305555553</v>
      </c>
      <c r="P218" s="314" t="s">
        <v>266</v>
      </c>
      <c r="Q218" s="308" t="s">
        <v>267</v>
      </c>
      <c r="R218" s="308" t="s">
        <v>268</v>
      </c>
      <c r="S218" s="319"/>
      <c r="T218" s="316"/>
      <c r="U218" s="316"/>
      <c r="V218" s="316"/>
      <c r="W218" s="317" t="s">
        <v>471</v>
      </c>
      <c r="X218" s="317" t="s">
        <v>454</v>
      </c>
      <c r="Y218" s="320" t="s">
        <v>223</v>
      </c>
      <c r="Z218" s="321"/>
      <c r="AA218" s="321"/>
      <c r="AB218" s="321"/>
    </row>
    <row r="219" spans="1:28" x14ac:dyDescent="0.25">
      <c r="A219" s="307" t="s">
        <v>615</v>
      </c>
      <c r="B219" s="307" t="s">
        <v>509</v>
      </c>
      <c r="C219" s="308"/>
      <c r="D219" s="308" t="s">
        <v>262</v>
      </c>
      <c r="E219" s="308" t="s">
        <v>263</v>
      </c>
      <c r="F219" s="308">
        <v>2526</v>
      </c>
      <c r="G219" s="309">
        <v>78.7</v>
      </c>
      <c r="H219" s="310">
        <v>16</v>
      </c>
      <c r="I219" s="311" t="s">
        <v>276</v>
      </c>
      <c r="J219" s="312"/>
      <c r="K219" s="308"/>
      <c r="L219" s="308" t="s">
        <v>263</v>
      </c>
      <c r="M219" s="313">
        <v>44631.527777777781</v>
      </c>
      <c r="N219" s="308" t="s">
        <v>263</v>
      </c>
      <c r="O219" s="313">
        <v>44631.999305555553</v>
      </c>
      <c r="P219" s="314" t="s">
        <v>266</v>
      </c>
      <c r="Q219" s="308" t="s">
        <v>267</v>
      </c>
      <c r="R219" s="308" t="s">
        <v>268</v>
      </c>
      <c r="S219" s="319"/>
      <c r="T219" s="316"/>
      <c r="U219" s="316"/>
      <c r="V219" s="316"/>
      <c r="W219" s="317" t="s">
        <v>471</v>
      </c>
      <c r="X219" s="317" t="s">
        <v>454</v>
      </c>
      <c r="Y219" s="320" t="s">
        <v>223</v>
      </c>
      <c r="Z219" s="321"/>
      <c r="AA219" s="321"/>
      <c r="AB219" s="321"/>
    </row>
    <row r="220" spans="1:28" x14ac:dyDescent="0.25">
      <c r="A220" s="307" t="s">
        <v>616</v>
      </c>
      <c r="B220" s="307" t="s">
        <v>463</v>
      </c>
      <c r="C220" s="308"/>
      <c r="D220" s="308" t="s">
        <v>262</v>
      </c>
      <c r="E220" s="308" t="s">
        <v>263</v>
      </c>
      <c r="F220" s="308">
        <v>337</v>
      </c>
      <c r="G220" s="309">
        <v>50.03</v>
      </c>
      <c r="H220" s="310">
        <v>9</v>
      </c>
      <c r="I220" s="311" t="s">
        <v>268</v>
      </c>
      <c r="J220" s="312"/>
      <c r="K220" s="308"/>
      <c r="L220" s="308" t="s">
        <v>263</v>
      </c>
      <c r="M220" s="313">
        <v>44631.513888888891</v>
      </c>
      <c r="N220" s="308" t="s">
        <v>263</v>
      </c>
      <c r="O220" s="313">
        <v>44631.534722222219</v>
      </c>
      <c r="P220" s="314" t="s">
        <v>266</v>
      </c>
      <c r="Q220" s="308" t="s">
        <v>267</v>
      </c>
      <c r="R220" s="308" t="s">
        <v>268</v>
      </c>
      <c r="S220" s="319"/>
      <c r="T220" s="316"/>
      <c r="U220" s="316"/>
      <c r="V220" s="316"/>
      <c r="W220" s="317" t="s">
        <v>461</v>
      </c>
      <c r="X220" s="317" t="s">
        <v>454</v>
      </c>
      <c r="Y220" s="320" t="s">
        <v>223</v>
      </c>
      <c r="Z220" s="321"/>
      <c r="AA220" s="321"/>
      <c r="AB220" s="321"/>
    </row>
    <row r="221" spans="1:28" x14ac:dyDescent="0.25">
      <c r="A221" s="307" t="s">
        <v>617</v>
      </c>
      <c r="B221" s="307" t="s">
        <v>482</v>
      </c>
      <c r="C221" s="308"/>
      <c r="D221" s="308" t="s">
        <v>262</v>
      </c>
      <c r="E221" s="308" t="s">
        <v>263</v>
      </c>
      <c r="F221" s="308">
        <v>1770</v>
      </c>
      <c r="G221" s="309">
        <v>56.74</v>
      </c>
      <c r="H221" s="310">
        <v>14</v>
      </c>
      <c r="I221" s="311" t="s">
        <v>276</v>
      </c>
      <c r="J221" s="312"/>
      <c r="K221" s="308"/>
      <c r="L221" s="308" t="s">
        <v>263</v>
      </c>
      <c r="M221" s="313">
        <v>44631.524305555555</v>
      </c>
      <c r="N221" s="308" t="s">
        <v>263</v>
      </c>
      <c r="O221" s="313">
        <v>44631.999305555553</v>
      </c>
      <c r="P221" s="314" t="s">
        <v>266</v>
      </c>
      <c r="Q221" s="308" t="s">
        <v>267</v>
      </c>
      <c r="R221" s="308" t="s">
        <v>268</v>
      </c>
      <c r="S221" s="319"/>
      <c r="T221" s="316"/>
      <c r="U221" s="316"/>
      <c r="V221" s="316"/>
      <c r="W221" s="317" t="s">
        <v>453</v>
      </c>
      <c r="X221" s="317" t="s">
        <v>454</v>
      </c>
      <c r="Y221" s="320" t="s">
        <v>223</v>
      </c>
      <c r="Z221" s="321"/>
      <c r="AA221" s="321"/>
      <c r="AB221" s="321"/>
    </row>
    <row r="222" spans="1:28" x14ac:dyDescent="0.25">
      <c r="A222" s="307" t="s">
        <v>618</v>
      </c>
      <c r="B222" s="307" t="s">
        <v>456</v>
      </c>
      <c r="C222" s="308"/>
      <c r="D222" s="308" t="s">
        <v>262</v>
      </c>
      <c r="E222" s="308" t="s">
        <v>263</v>
      </c>
      <c r="F222" s="308">
        <v>318</v>
      </c>
      <c r="G222" s="309">
        <v>41.73</v>
      </c>
      <c r="H222" s="310">
        <v>8</v>
      </c>
      <c r="I222" s="311" t="s">
        <v>273</v>
      </c>
      <c r="J222" s="312"/>
      <c r="K222" s="308"/>
      <c r="L222" s="308" t="s">
        <v>263</v>
      </c>
      <c r="M222" s="313">
        <v>44631.548611111109</v>
      </c>
      <c r="N222" s="308" t="s">
        <v>263</v>
      </c>
      <c r="O222" s="313">
        <v>44631.5625</v>
      </c>
      <c r="P222" s="314" t="s">
        <v>266</v>
      </c>
      <c r="Q222" s="308" t="s">
        <v>267</v>
      </c>
      <c r="R222" s="308" t="s">
        <v>268</v>
      </c>
      <c r="S222" s="319"/>
      <c r="T222" s="316"/>
      <c r="U222" s="316"/>
      <c r="V222" s="316"/>
      <c r="W222" s="317" t="s">
        <v>461</v>
      </c>
      <c r="X222" s="317" t="s">
        <v>454</v>
      </c>
      <c r="Y222" s="320" t="s">
        <v>223</v>
      </c>
      <c r="Z222" s="321"/>
      <c r="AA222" s="321"/>
      <c r="AB222" s="321"/>
    </row>
    <row r="223" spans="1:28" x14ac:dyDescent="0.25">
      <c r="A223" s="307" t="s">
        <v>619</v>
      </c>
      <c r="B223" s="307" t="s">
        <v>468</v>
      </c>
      <c r="C223" s="308"/>
      <c r="D223" s="308" t="s">
        <v>262</v>
      </c>
      <c r="E223" s="308" t="s">
        <v>263</v>
      </c>
      <c r="F223" s="308">
        <v>1315</v>
      </c>
      <c r="G223" s="309">
        <v>53.5</v>
      </c>
      <c r="H223" s="310">
        <v>13</v>
      </c>
      <c r="I223" s="311" t="s">
        <v>469</v>
      </c>
      <c r="J223" s="312"/>
      <c r="K223" s="308"/>
      <c r="L223" s="308" t="s">
        <v>263</v>
      </c>
      <c r="M223" s="313">
        <v>44631.690972222219</v>
      </c>
      <c r="N223" s="308" t="s">
        <v>263</v>
      </c>
      <c r="O223" s="313">
        <v>44634.447916666664</v>
      </c>
      <c r="P223" s="314" t="s">
        <v>266</v>
      </c>
      <c r="Q223" s="308" t="s">
        <v>267</v>
      </c>
      <c r="R223" s="308" t="s">
        <v>268</v>
      </c>
      <c r="S223" s="319"/>
      <c r="T223" s="316"/>
      <c r="U223" s="316"/>
      <c r="V223" s="316"/>
      <c r="W223" s="317" t="s">
        <v>461</v>
      </c>
      <c r="X223" s="317" t="s">
        <v>454</v>
      </c>
      <c r="Y223" s="320" t="s">
        <v>223</v>
      </c>
      <c r="Z223" s="321"/>
      <c r="AA223" s="321"/>
      <c r="AB223" s="321"/>
    </row>
    <row r="224" spans="1:28" x14ac:dyDescent="0.25">
      <c r="A224" s="307" t="s">
        <v>620</v>
      </c>
      <c r="B224" s="307" t="s">
        <v>487</v>
      </c>
      <c r="C224" s="308"/>
      <c r="D224" s="308" t="s">
        <v>262</v>
      </c>
      <c r="E224" s="308" t="s">
        <v>263</v>
      </c>
      <c r="F224" s="308">
        <v>320</v>
      </c>
      <c r="G224" s="309">
        <v>47.28</v>
      </c>
      <c r="H224" s="310">
        <v>9</v>
      </c>
      <c r="I224" s="311" t="s">
        <v>273</v>
      </c>
      <c r="J224" s="312"/>
      <c r="K224" s="308"/>
      <c r="L224" s="308" t="s">
        <v>263</v>
      </c>
      <c r="M224" s="313">
        <v>44629.993055555555</v>
      </c>
      <c r="N224" s="308" t="s">
        <v>263</v>
      </c>
      <c r="O224" s="313">
        <v>44630.534722222219</v>
      </c>
      <c r="P224" s="314" t="s">
        <v>266</v>
      </c>
      <c r="Q224" s="308" t="s">
        <v>267</v>
      </c>
      <c r="R224" s="308" t="s">
        <v>268</v>
      </c>
      <c r="S224" s="319"/>
      <c r="T224" s="316"/>
      <c r="U224" s="316"/>
      <c r="V224" s="316"/>
      <c r="W224" s="317" t="s">
        <v>479</v>
      </c>
      <c r="X224" s="317" t="s">
        <v>454</v>
      </c>
      <c r="Y224" s="320" t="s">
        <v>223</v>
      </c>
      <c r="Z224" s="321"/>
      <c r="AA224" s="321"/>
      <c r="AB224" s="321"/>
    </row>
    <row r="225" spans="1:28" x14ac:dyDescent="0.25">
      <c r="A225" s="307" t="s">
        <v>621</v>
      </c>
      <c r="B225" s="307" t="s">
        <v>622</v>
      </c>
      <c r="C225" s="308"/>
      <c r="D225" s="308" t="s">
        <v>262</v>
      </c>
      <c r="E225" s="308" t="s">
        <v>263</v>
      </c>
      <c r="F225" s="308">
        <v>1815</v>
      </c>
      <c r="G225" s="309">
        <v>57.59</v>
      </c>
      <c r="H225" s="310">
        <v>15</v>
      </c>
      <c r="I225" s="311" t="s">
        <v>276</v>
      </c>
      <c r="J225" s="312"/>
      <c r="K225" s="308"/>
      <c r="L225" s="308" t="s">
        <v>263</v>
      </c>
      <c r="M225" s="313">
        <v>44631.878472222219</v>
      </c>
      <c r="N225" s="308" t="s">
        <v>263</v>
      </c>
      <c r="O225" s="313">
        <v>44635.548611111109</v>
      </c>
      <c r="P225" s="314" t="s">
        <v>266</v>
      </c>
      <c r="Q225" s="308" t="s">
        <v>267</v>
      </c>
      <c r="R225" s="308" t="s">
        <v>268</v>
      </c>
      <c r="S225" s="319"/>
      <c r="T225" s="316"/>
      <c r="U225" s="316"/>
      <c r="V225" s="316"/>
      <c r="W225" s="317" t="s">
        <v>471</v>
      </c>
      <c r="X225" s="317" t="s">
        <v>454</v>
      </c>
      <c r="Y225" s="320" t="s">
        <v>223</v>
      </c>
      <c r="Z225" s="321"/>
      <c r="AA225" s="321"/>
      <c r="AB225" s="321"/>
    </row>
    <row r="226" spans="1:28" x14ac:dyDescent="0.25">
      <c r="A226" s="307" t="s">
        <v>623</v>
      </c>
      <c r="B226" s="307" t="s">
        <v>465</v>
      </c>
      <c r="C226" s="308"/>
      <c r="D226" s="308" t="s">
        <v>296</v>
      </c>
      <c r="E226" s="308" t="s">
        <v>263</v>
      </c>
      <c r="F226" s="308">
        <v>8613</v>
      </c>
      <c r="G226" s="309">
        <v>120.49</v>
      </c>
      <c r="H226" s="310">
        <v>24</v>
      </c>
      <c r="I226" s="311" t="s">
        <v>217</v>
      </c>
      <c r="J226" s="312"/>
      <c r="K226" s="308"/>
      <c r="L226" s="308" t="s">
        <v>263</v>
      </c>
      <c r="M226" s="313">
        <v>44632.054166666669</v>
      </c>
      <c r="N226" s="308" t="s">
        <v>263</v>
      </c>
      <c r="O226" s="313">
        <v>44634.51666666667</v>
      </c>
      <c r="P226" s="314" t="s">
        <v>266</v>
      </c>
      <c r="Q226" s="308" t="s">
        <v>157</v>
      </c>
      <c r="R226" s="308" t="s">
        <v>466</v>
      </c>
      <c r="S226" s="319">
        <v>7567.4859999999999</v>
      </c>
      <c r="T226" s="316"/>
      <c r="U226" s="316"/>
      <c r="V226" s="316"/>
      <c r="W226" s="317" t="s">
        <v>457</v>
      </c>
      <c r="X226" s="317" t="s">
        <v>454</v>
      </c>
      <c r="Y226" s="320" t="s">
        <v>223</v>
      </c>
      <c r="Z226" s="321"/>
      <c r="AA226" s="321"/>
      <c r="AB226" s="321"/>
    </row>
    <row r="227" spans="1:28" x14ac:dyDescent="0.25">
      <c r="A227" s="307" t="s">
        <v>624</v>
      </c>
      <c r="B227" s="307" t="s">
        <v>504</v>
      </c>
      <c r="C227" s="308"/>
      <c r="D227" s="308" t="s">
        <v>262</v>
      </c>
      <c r="E227" s="308" t="s">
        <v>263</v>
      </c>
      <c r="F227" s="308">
        <v>632</v>
      </c>
      <c r="G227" s="309">
        <v>54.91</v>
      </c>
      <c r="H227" s="310">
        <v>11</v>
      </c>
      <c r="I227" s="311" t="s">
        <v>276</v>
      </c>
      <c r="J227" s="312"/>
      <c r="K227" s="308"/>
      <c r="L227" s="308" t="s">
        <v>263</v>
      </c>
      <c r="M227" s="313">
        <v>44631.736111111109</v>
      </c>
      <c r="N227" s="308" t="s">
        <v>263</v>
      </c>
      <c r="O227" s="313">
        <v>44634.4375</v>
      </c>
      <c r="P227" s="314" t="s">
        <v>266</v>
      </c>
      <c r="Q227" s="308" t="s">
        <v>267</v>
      </c>
      <c r="R227" s="308" t="s">
        <v>268</v>
      </c>
      <c r="S227" s="319"/>
      <c r="T227" s="316"/>
      <c r="U227" s="316"/>
      <c r="V227" s="316"/>
      <c r="W227" s="317" t="s">
        <v>479</v>
      </c>
      <c r="X227" s="317" t="s">
        <v>454</v>
      </c>
      <c r="Y227" s="320" t="s">
        <v>223</v>
      </c>
      <c r="Z227" s="321"/>
      <c r="AA227" s="321"/>
      <c r="AB227" s="321"/>
    </row>
    <row r="228" spans="1:28" x14ac:dyDescent="0.25">
      <c r="A228" s="307" t="s">
        <v>625</v>
      </c>
      <c r="B228" s="307" t="s">
        <v>626</v>
      </c>
      <c r="C228" s="308"/>
      <c r="D228" s="308" t="s">
        <v>262</v>
      </c>
      <c r="E228" s="308" t="s">
        <v>263</v>
      </c>
      <c r="F228" s="308">
        <v>1948</v>
      </c>
      <c r="G228" s="309">
        <v>67.47</v>
      </c>
      <c r="H228" s="310">
        <v>17</v>
      </c>
      <c r="I228" s="311" t="s">
        <v>515</v>
      </c>
      <c r="J228" s="312"/>
      <c r="K228" s="308"/>
      <c r="L228" s="308" t="s">
        <v>263</v>
      </c>
      <c r="M228" s="313">
        <v>44632.239583333336</v>
      </c>
      <c r="N228" s="308" t="s">
        <v>263</v>
      </c>
      <c r="O228" s="313">
        <v>44634.4375</v>
      </c>
      <c r="P228" s="314" t="s">
        <v>266</v>
      </c>
      <c r="Q228" s="308" t="s">
        <v>267</v>
      </c>
      <c r="R228" s="308" t="s">
        <v>268</v>
      </c>
      <c r="S228" s="319"/>
      <c r="T228" s="316"/>
      <c r="U228" s="316"/>
      <c r="V228" s="316"/>
      <c r="W228" s="317" t="s">
        <v>471</v>
      </c>
      <c r="X228" s="317" t="s">
        <v>454</v>
      </c>
      <c r="Y228" s="320" t="s">
        <v>223</v>
      </c>
      <c r="Z228" s="321"/>
      <c r="AA228" s="321"/>
      <c r="AB228" s="321"/>
    </row>
    <row r="229" spans="1:28" x14ac:dyDescent="0.25">
      <c r="A229" s="307" t="s">
        <v>627</v>
      </c>
      <c r="B229" s="307" t="s">
        <v>463</v>
      </c>
      <c r="C229" s="308"/>
      <c r="D229" s="308" t="s">
        <v>262</v>
      </c>
      <c r="E229" s="308" t="s">
        <v>263</v>
      </c>
      <c r="F229" s="308">
        <v>337</v>
      </c>
      <c r="G229" s="309">
        <v>50.03</v>
      </c>
      <c r="H229" s="310">
        <v>9</v>
      </c>
      <c r="I229" s="311" t="s">
        <v>268</v>
      </c>
      <c r="J229" s="312"/>
      <c r="K229" s="308"/>
      <c r="L229" s="308" t="s">
        <v>263</v>
      </c>
      <c r="M229" s="313">
        <v>44631.788194444445</v>
      </c>
      <c r="N229" s="308" t="s">
        <v>263</v>
      </c>
      <c r="O229" s="313">
        <v>44634.46875</v>
      </c>
      <c r="P229" s="314" t="s">
        <v>266</v>
      </c>
      <c r="Q229" s="308" t="s">
        <v>267</v>
      </c>
      <c r="R229" s="308" t="s">
        <v>268</v>
      </c>
      <c r="S229" s="319"/>
      <c r="T229" s="316"/>
      <c r="U229" s="316"/>
      <c r="V229" s="316"/>
      <c r="W229" s="317" t="s">
        <v>461</v>
      </c>
      <c r="X229" s="317" t="s">
        <v>454</v>
      </c>
      <c r="Y229" s="320" t="s">
        <v>223</v>
      </c>
      <c r="Z229" s="321"/>
      <c r="AA229" s="321"/>
      <c r="AB229" s="321"/>
    </row>
    <row r="230" spans="1:28" x14ac:dyDescent="0.25">
      <c r="A230" s="307" t="s">
        <v>628</v>
      </c>
      <c r="B230" s="307" t="s">
        <v>456</v>
      </c>
      <c r="C230" s="308"/>
      <c r="D230" s="308" t="s">
        <v>262</v>
      </c>
      <c r="E230" s="308" t="s">
        <v>263</v>
      </c>
      <c r="F230" s="308">
        <v>318</v>
      </c>
      <c r="G230" s="309">
        <v>41.73</v>
      </c>
      <c r="H230" s="310">
        <v>8</v>
      </c>
      <c r="I230" s="311" t="s">
        <v>273</v>
      </c>
      <c r="J230" s="312"/>
      <c r="K230" s="308"/>
      <c r="L230" s="308" t="s">
        <v>263</v>
      </c>
      <c r="M230" s="313">
        <v>44631.809027777781</v>
      </c>
      <c r="N230" s="308" t="s">
        <v>263</v>
      </c>
      <c r="O230" s="313">
        <v>44634.645833333336</v>
      </c>
      <c r="P230" s="314" t="s">
        <v>266</v>
      </c>
      <c r="Q230" s="308" t="s">
        <v>267</v>
      </c>
      <c r="R230" s="308" t="s">
        <v>268</v>
      </c>
      <c r="S230" s="319"/>
      <c r="T230" s="316"/>
      <c r="U230" s="316"/>
      <c r="V230" s="316"/>
      <c r="W230" s="317" t="s">
        <v>461</v>
      </c>
      <c r="X230" s="317" t="s">
        <v>454</v>
      </c>
      <c r="Y230" s="320" t="s">
        <v>223</v>
      </c>
      <c r="Z230" s="321"/>
      <c r="AA230" s="321"/>
      <c r="AB230" s="321"/>
    </row>
    <row r="231" spans="1:28" x14ac:dyDescent="0.25">
      <c r="A231" s="307" t="s">
        <v>629</v>
      </c>
      <c r="B231" s="307" t="s">
        <v>452</v>
      </c>
      <c r="C231" s="308"/>
      <c r="D231" s="308" t="s">
        <v>262</v>
      </c>
      <c r="E231" s="308" t="s">
        <v>263</v>
      </c>
      <c r="F231" s="308">
        <v>498</v>
      </c>
      <c r="G231" s="309">
        <v>51.02</v>
      </c>
      <c r="H231" s="310">
        <v>10</v>
      </c>
      <c r="I231" s="311" t="s">
        <v>276</v>
      </c>
      <c r="J231" s="312"/>
      <c r="K231" s="308"/>
      <c r="L231" s="308" t="s">
        <v>263</v>
      </c>
      <c r="M231" s="313">
        <v>44631.833333333336</v>
      </c>
      <c r="N231" s="308" t="s">
        <v>263</v>
      </c>
      <c r="O231" s="313">
        <v>44635.055555555555</v>
      </c>
      <c r="P231" s="314" t="s">
        <v>266</v>
      </c>
      <c r="Q231" s="308" t="s">
        <v>267</v>
      </c>
      <c r="R231" s="308" t="s">
        <v>268</v>
      </c>
      <c r="S231" s="319"/>
      <c r="T231" s="316"/>
      <c r="U231" s="316"/>
      <c r="V231" s="316"/>
      <c r="W231" s="317" t="s">
        <v>453</v>
      </c>
      <c r="X231" s="317" t="s">
        <v>454</v>
      </c>
      <c r="Y231" s="320" t="s">
        <v>223</v>
      </c>
      <c r="Z231" s="321"/>
      <c r="AA231" s="321"/>
      <c r="AB231" s="321"/>
    </row>
    <row r="232" spans="1:28" x14ac:dyDescent="0.25">
      <c r="A232" s="307" t="s">
        <v>630</v>
      </c>
      <c r="B232" s="307" t="s">
        <v>511</v>
      </c>
      <c r="C232" s="308"/>
      <c r="D232" s="308" t="s">
        <v>262</v>
      </c>
      <c r="E232" s="308" t="s">
        <v>263</v>
      </c>
      <c r="F232" s="308">
        <v>341</v>
      </c>
      <c r="G232" s="309">
        <v>49.4</v>
      </c>
      <c r="H232" s="310">
        <v>9</v>
      </c>
      <c r="I232" s="311" t="s">
        <v>273</v>
      </c>
      <c r="J232" s="312"/>
      <c r="K232" s="308"/>
      <c r="L232" s="308" t="s">
        <v>263</v>
      </c>
      <c r="M232" s="313">
        <v>44631.902777777781</v>
      </c>
      <c r="N232" s="308" t="s">
        <v>263</v>
      </c>
      <c r="O232" s="313">
        <v>44634.802083333336</v>
      </c>
      <c r="P232" s="314" t="s">
        <v>266</v>
      </c>
      <c r="Q232" s="308" t="s">
        <v>267</v>
      </c>
      <c r="R232" s="308" t="s">
        <v>268</v>
      </c>
      <c r="S232" s="319"/>
      <c r="T232" s="316"/>
      <c r="U232" s="316"/>
      <c r="V232" s="316"/>
      <c r="W232" s="317" t="s">
        <v>453</v>
      </c>
      <c r="X232" s="317" t="s">
        <v>454</v>
      </c>
      <c r="Y232" s="320" t="s">
        <v>223</v>
      </c>
      <c r="Z232" s="321"/>
      <c r="AA232" s="321"/>
      <c r="AB232" s="321"/>
    </row>
    <row r="233" spans="1:28" x14ac:dyDescent="0.25">
      <c r="A233" s="307" t="s">
        <v>631</v>
      </c>
      <c r="B233" s="307" t="s">
        <v>632</v>
      </c>
      <c r="C233" s="308"/>
      <c r="D233" s="308" t="s">
        <v>262</v>
      </c>
      <c r="E233" s="308" t="s">
        <v>263</v>
      </c>
      <c r="F233" s="308">
        <v>4756</v>
      </c>
      <c r="G233" s="309">
        <v>85.34</v>
      </c>
      <c r="H233" s="310">
        <v>7</v>
      </c>
      <c r="I233" s="311" t="s">
        <v>515</v>
      </c>
      <c r="J233" s="312"/>
      <c r="K233" s="308"/>
      <c r="L233" s="308" t="s">
        <v>263</v>
      </c>
      <c r="M233" s="313">
        <v>44631.791666666664</v>
      </c>
      <c r="N233" s="308" t="s">
        <v>263</v>
      </c>
      <c r="O233" s="313">
        <v>44634.541666666664</v>
      </c>
      <c r="P233" s="314" t="s">
        <v>266</v>
      </c>
      <c r="Q233" s="308" t="s">
        <v>267</v>
      </c>
      <c r="R233" s="308" t="s">
        <v>268</v>
      </c>
      <c r="S233" s="319"/>
      <c r="T233" s="316"/>
      <c r="U233" s="316"/>
      <c r="V233" s="316"/>
      <c r="W233" s="317" t="s">
        <v>457</v>
      </c>
      <c r="X233" s="317" t="s">
        <v>454</v>
      </c>
      <c r="Y233" s="320" t="s">
        <v>223</v>
      </c>
      <c r="Z233" s="321"/>
      <c r="AA233" s="321"/>
      <c r="AB233" s="321"/>
    </row>
    <row r="234" spans="1:28" x14ac:dyDescent="0.25">
      <c r="A234" s="307" t="s">
        <v>633</v>
      </c>
      <c r="B234" s="307" t="s">
        <v>418</v>
      </c>
      <c r="C234" s="308"/>
      <c r="D234" s="308" t="s">
        <v>262</v>
      </c>
      <c r="E234" s="308" t="s">
        <v>263</v>
      </c>
      <c r="F234" s="308">
        <v>1634</v>
      </c>
      <c r="G234" s="309">
        <v>62.18</v>
      </c>
      <c r="H234" s="310">
        <v>15</v>
      </c>
      <c r="I234" s="311" t="s">
        <v>276</v>
      </c>
      <c r="J234" s="312"/>
      <c r="K234" s="308"/>
      <c r="L234" s="308" t="s">
        <v>263</v>
      </c>
      <c r="M234" s="313">
        <v>44632.166666666664</v>
      </c>
      <c r="N234" s="308" t="s">
        <v>263</v>
      </c>
      <c r="O234" s="313">
        <v>44634.472222222219</v>
      </c>
      <c r="P234" s="314" t="s">
        <v>266</v>
      </c>
      <c r="Q234" s="308" t="s">
        <v>267</v>
      </c>
      <c r="R234" s="308" t="s">
        <v>268</v>
      </c>
      <c r="S234" s="319"/>
      <c r="T234" s="316"/>
      <c r="U234" s="316"/>
      <c r="V234" s="316"/>
      <c r="W234" s="317" t="s">
        <v>471</v>
      </c>
      <c r="X234" s="317" t="s">
        <v>454</v>
      </c>
      <c r="Y234" s="320" t="s">
        <v>223</v>
      </c>
      <c r="Z234" s="321"/>
      <c r="AA234" s="321"/>
      <c r="AB234" s="321"/>
    </row>
    <row r="235" spans="1:28" x14ac:dyDescent="0.25">
      <c r="A235" s="307" t="s">
        <v>634</v>
      </c>
      <c r="B235" s="307" t="s">
        <v>635</v>
      </c>
      <c r="C235" s="308"/>
      <c r="D235" s="308" t="s">
        <v>262</v>
      </c>
      <c r="E235" s="308" t="s">
        <v>263</v>
      </c>
      <c r="F235" s="308">
        <v>1226</v>
      </c>
      <c r="G235" s="309">
        <v>57.91</v>
      </c>
      <c r="H235" s="310">
        <v>16</v>
      </c>
      <c r="I235" s="311" t="s">
        <v>276</v>
      </c>
      <c r="J235" s="312"/>
      <c r="K235" s="308"/>
      <c r="L235" s="308" t="s">
        <v>263</v>
      </c>
      <c r="M235" s="313">
        <v>44632.229166666664</v>
      </c>
      <c r="N235" s="308" t="s">
        <v>263</v>
      </c>
      <c r="O235" s="313">
        <v>44634.999305555553</v>
      </c>
      <c r="P235" s="314" t="s">
        <v>266</v>
      </c>
      <c r="Q235" s="308" t="s">
        <v>267</v>
      </c>
      <c r="R235" s="308" t="s">
        <v>268</v>
      </c>
      <c r="S235" s="319"/>
      <c r="T235" s="316"/>
      <c r="U235" s="316"/>
      <c r="V235" s="316"/>
      <c r="W235" s="317" t="s">
        <v>479</v>
      </c>
      <c r="X235" s="317" t="s">
        <v>454</v>
      </c>
      <c r="Y235" s="320" t="s">
        <v>223</v>
      </c>
      <c r="Z235" s="321"/>
      <c r="AA235" s="321"/>
      <c r="AB235" s="321"/>
    </row>
    <row r="236" spans="1:28" x14ac:dyDescent="0.25">
      <c r="A236" s="307" t="s">
        <v>636</v>
      </c>
      <c r="B236" s="307" t="s">
        <v>492</v>
      </c>
      <c r="C236" s="308"/>
      <c r="D236" s="308" t="s">
        <v>262</v>
      </c>
      <c r="E236" s="308" t="s">
        <v>263</v>
      </c>
      <c r="F236" s="308">
        <v>385</v>
      </c>
      <c r="G236" s="309">
        <v>48.04</v>
      </c>
      <c r="H236" s="310">
        <v>10</v>
      </c>
      <c r="I236" s="311" t="s">
        <v>276</v>
      </c>
      <c r="J236" s="312"/>
      <c r="K236" s="308"/>
      <c r="L236" s="308" t="s">
        <v>263</v>
      </c>
      <c r="M236" s="313">
        <v>44631.961805555555</v>
      </c>
      <c r="N236" s="308" t="s">
        <v>263</v>
      </c>
      <c r="O236" s="313">
        <v>44635.121527777781</v>
      </c>
      <c r="P236" s="314" t="s">
        <v>266</v>
      </c>
      <c r="Q236" s="308" t="s">
        <v>267</v>
      </c>
      <c r="R236" s="308" t="s">
        <v>268</v>
      </c>
      <c r="S236" s="319"/>
      <c r="T236" s="316"/>
      <c r="U236" s="316"/>
      <c r="V236" s="316"/>
      <c r="W236" s="317" t="s">
        <v>479</v>
      </c>
      <c r="X236" s="317" t="s">
        <v>454</v>
      </c>
      <c r="Y236" s="320" t="s">
        <v>223</v>
      </c>
      <c r="Z236" s="321"/>
      <c r="AA236" s="321"/>
      <c r="AB236" s="321"/>
    </row>
    <row r="237" spans="1:28" x14ac:dyDescent="0.25">
      <c r="A237" s="307" t="s">
        <v>637</v>
      </c>
      <c r="B237" s="307" t="s">
        <v>489</v>
      </c>
      <c r="C237" s="308"/>
      <c r="D237" s="308" t="s">
        <v>262</v>
      </c>
      <c r="E237" s="308" t="s">
        <v>263</v>
      </c>
      <c r="F237" s="308">
        <v>454</v>
      </c>
      <c r="G237" s="309">
        <v>53.25</v>
      </c>
      <c r="H237" s="310">
        <v>9</v>
      </c>
      <c r="I237" s="311" t="s">
        <v>276</v>
      </c>
      <c r="J237" s="312"/>
      <c r="K237" s="308"/>
      <c r="L237" s="308" t="s">
        <v>263</v>
      </c>
      <c r="M237" s="313">
        <v>44631.96875</v>
      </c>
      <c r="N237" s="308" t="s">
        <v>263</v>
      </c>
      <c r="O237" s="313">
        <v>44634.902777777781</v>
      </c>
      <c r="P237" s="314" t="s">
        <v>266</v>
      </c>
      <c r="Q237" s="308" t="s">
        <v>267</v>
      </c>
      <c r="R237" s="308" t="s">
        <v>268</v>
      </c>
      <c r="S237" s="319"/>
      <c r="T237" s="316"/>
      <c r="U237" s="316"/>
      <c r="V237" s="316"/>
      <c r="W237" s="317" t="s">
        <v>453</v>
      </c>
      <c r="X237" s="317" t="s">
        <v>454</v>
      </c>
      <c r="Y237" s="320" t="s">
        <v>223</v>
      </c>
      <c r="Z237" s="321"/>
      <c r="AA237" s="321"/>
      <c r="AB237" s="321"/>
    </row>
    <row r="238" spans="1:28" x14ac:dyDescent="0.25">
      <c r="A238" s="307" t="s">
        <v>638</v>
      </c>
      <c r="B238" s="307" t="s">
        <v>493</v>
      </c>
      <c r="C238" s="308"/>
      <c r="D238" s="308" t="s">
        <v>262</v>
      </c>
      <c r="E238" s="308" t="s">
        <v>263</v>
      </c>
      <c r="F238" s="308">
        <v>482</v>
      </c>
      <c r="G238" s="309">
        <v>55.49</v>
      </c>
      <c r="H238" s="310">
        <v>10</v>
      </c>
      <c r="I238" s="311" t="s">
        <v>276</v>
      </c>
      <c r="J238" s="312"/>
      <c r="K238" s="308"/>
      <c r="L238" s="308" t="s">
        <v>263</v>
      </c>
      <c r="M238" s="313">
        <v>44631.75</v>
      </c>
      <c r="N238" s="308" t="s">
        <v>263</v>
      </c>
      <c r="O238" s="313">
        <v>44634.451388888891</v>
      </c>
      <c r="P238" s="314" t="s">
        <v>266</v>
      </c>
      <c r="Q238" s="308" t="s">
        <v>267</v>
      </c>
      <c r="R238" s="308" t="s">
        <v>268</v>
      </c>
      <c r="S238" s="319"/>
      <c r="T238" s="316"/>
      <c r="U238" s="316"/>
      <c r="V238" s="316"/>
      <c r="W238" s="317" t="s">
        <v>471</v>
      </c>
      <c r="X238" s="317" t="s">
        <v>454</v>
      </c>
      <c r="Y238" s="320" t="s">
        <v>223</v>
      </c>
      <c r="Z238" s="321"/>
      <c r="AA238" s="321"/>
      <c r="AB238" s="321"/>
    </row>
    <row r="239" spans="1:28" x14ac:dyDescent="0.25">
      <c r="A239" s="307" t="s">
        <v>639</v>
      </c>
      <c r="B239" s="307" t="s">
        <v>640</v>
      </c>
      <c r="C239" s="308"/>
      <c r="D239" s="308" t="s">
        <v>262</v>
      </c>
      <c r="E239" s="308" t="s">
        <v>263</v>
      </c>
      <c r="F239" s="308">
        <v>171</v>
      </c>
      <c r="G239" s="309">
        <v>33.69</v>
      </c>
      <c r="H239" s="310">
        <v>7</v>
      </c>
      <c r="I239" s="311" t="s">
        <v>273</v>
      </c>
      <c r="J239" s="312"/>
      <c r="K239" s="308"/>
      <c r="L239" s="308" t="s">
        <v>263</v>
      </c>
      <c r="M239" s="313">
        <v>44631.996527777781</v>
      </c>
      <c r="N239" s="308" t="s">
        <v>263</v>
      </c>
      <c r="O239" s="313">
        <v>44634.555555555555</v>
      </c>
      <c r="P239" s="314" t="s">
        <v>266</v>
      </c>
      <c r="Q239" s="308" t="s">
        <v>267</v>
      </c>
      <c r="R239" s="308" t="s">
        <v>268</v>
      </c>
      <c r="S239" s="319"/>
      <c r="T239" s="316"/>
      <c r="U239" s="316"/>
      <c r="V239" s="316"/>
      <c r="W239" s="317" t="s">
        <v>479</v>
      </c>
      <c r="X239" s="317" t="s">
        <v>454</v>
      </c>
      <c r="Y239" s="320" t="s">
        <v>223</v>
      </c>
      <c r="Z239" s="321"/>
      <c r="AA239" s="321"/>
      <c r="AB239" s="321"/>
    </row>
    <row r="240" spans="1:28" x14ac:dyDescent="0.25">
      <c r="A240" s="307" t="s">
        <v>641</v>
      </c>
      <c r="B240" s="307" t="s">
        <v>594</v>
      </c>
      <c r="C240" s="308"/>
      <c r="D240" s="308" t="s">
        <v>262</v>
      </c>
      <c r="E240" s="308" t="s">
        <v>263</v>
      </c>
      <c r="F240" s="308">
        <v>111</v>
      </c>
      <c r="G240" s="309">
        <v>27.59</v>
      </c>
      <c r="H240" s="310">
        <v>7</v>
      </c>
      <c r="I240" s="311" t="s">
        <v>273</v>
      </c>
      <c r="J240" s="312"/>
      <c r="K240" s="308"/>
      <c r="L240" s="308" t="s">
        <v>263</v>
      </c>
      <c r="M240" s="313">
        <v>44632.034722222219</v>
      </c>
      <c r="N240" s="308" t="s">
        <v>263</v>
      </c>
      <c r="O240" s="313">
        <v>44634.677083333336</v>
      </c>
      <c r="P240" s="314" t="s">
        <v>266</v>
      </c>
      <c r="Q240" s="308" t="s">
        <v>267</v>
      </c>
      <c r="R240" s="308" t="s">
        <v>268</v>
      </c>
      <c r="S240" s="319"/>
      <c r="T240" s="316"/>
      <c r="U240" s="316"/>
      <c r="V240" s="316"/>
      <c r="W240" s="317" t="s">
        <v>461</v>
      </c>
      <c r="X240" s="317" t="s">
        <v>454</v>
      </c>
      <c r="Y240" s="320" t="s">
        <v>223</v>
      </c>
      <c r="Z240" s="321"/>
      <c r="AA240" s="321"/>
      <c r="AB240" s="321"/>
    </row>
    <row r="241" spans="1:28" x14ac:dyDescent="0.25">
      <c r="A241" s="307" t="s">
        <v>642</v>
      </c>
      <c r="B241" s="307" t="s">
        <v>502</v>
      </c>
      <c r="C241" s="308"/>
      <c r="D241" s="308" t="s">
        <v>262</v>
      </c>
      <c r="E241" s="308" t="s">
        <v>263</v>
      </c>
      <c r="F241" s="308">
        <v>111</v>
      </c>
      <c r="G241" s="309">
        <v>30.48</v>
      </c>
      <c r="H241" s="310">
        <v>7</v>
      </c>
      <c r="I241" s="311" t="s">
        <v>273</v>
      </c>
      <c r="J241" s="312"/>
      <c r="K241" s="308"/>
      <c r="L241" s="308" t="s">
        <v>263</v>
      </c>
      <c r="M241" s="313">
        <v>44632.072916666664</v>
      </c>
      <c r="N241" s="308" t="s">
        <v>263</v>
      </c>
      <c r="O241" s="313">
        <v>44634.420138888891</v>
      </c>
      <c r="P241" s="314" t="s">
        <v>266</v>
      </c>
      <c r="Q241" s="308" t="s">
        <v>267</v>
      </c>
      <c r="R241" s="308" t="s">
        <v>268</v>
      </c>
      <c r="S241" s="319"/>
      <c r="T241" s="316"/>
      <c r="U241" s="316"/>
      <c r="V241" s="316"/>
      <c r="W241" s="317" t="s">
        <v>461</v>
      </c>
      <c r="X241" s="317" t="s">
        <v>454</v>
      </c>
      <c r="Y241" s="320" t="s">
        <v>223</v>
      </c>
      <c r="Z241" s="321"/>
      <c r="AA241" s="321"/>
      <c r="AB241" s="321"/>
    </row>
    <row r="242" spans="1:28" x14ac:dyDescent="0.25">
      <c r="A242" s="307" t="s">
        <v>643</v>
      </c>
      <c r="B242" s="307" t="s">
        <v>644</v>
      </c>
      <c r="C242" s="308"/>
      <c r="D242" s="308" t="s">
        <v>262</v>
      </c>
      <c r="E242" s="308" t="s">
        <v>263</v>
      </c>
      <c r="F242" s="308">
        <v>1815</v>
      </c>
      <c r="G242" s="309">
        <v>63.1</v>
      </c>
      <c r="H242" s="310">
        <v>15</v>
      </c>
      <c r="I242" s="311" t="s">
        <v>276</v>
      </c>
      <c r="J242" s="312"/>
      <c r="K242" s="308"/>
      <c r="L242" s="308" t="s">
        <v>263</v>
      </c>
      <c r="M242" s="313">
        <v>44632.072916666664</v>
      </c>
      <c r="N242" s="308" t="s">
        <v>263</v>
      </c>
      <c r="O242" s="313">
        <v>44634.999305555553</v>
      </c>
      <c r="P242" s="314" t="s">
        <v>266</v>
      </c>
      <c r="Q242" s="308" t="s">
        <v>267</v>
      </c>
      <c r="R242" s="308" t="s">
        <v>268</v>
      </c>
      <c r="S242" s="319"/>
      <c r="T242" s="316"/>
      <c r="U242" s="316"/>
      <c r="V242" s="316"/>
      <c r="W242" s="317" t="s">
        <v>453</v>
      </c>
      <c r="X242" s="317" t="s">
        <v>454</v>
      </c>
      <c r="Y242" s="320" t="s">
        <v>223</v>
      </c>
      <c r="Z242" s="321"/>
      <c r="AA242" s="321"/>
      <c r="AB242" s="321"/>
    </row>
    <row r="243" spans="1:28" x14ac:dyDescent="0.25">
      <c r="A243" s="307" t="s">
        <v>645</v>
      </c>
      <c r="B243" s="307" t="s">
        <v>568</v>
      </c>
      <c r="C243" s="308"/>
      <c r="D243" s="308" t="s">
        <v>262</v>
      </c>
      <c r="E243" s="308" t="s">
        <v>263</v>
      </c>
      <c r="F243" s="308">
        <v>443</v>
      </c>
      <c r="G243" s="309">
        <v>52</v>
      </c>
      <c r="H243" s="310">
        <v>9</v>
      </c>
      <c r="I243" s="311" t="s">
        <v>273</v>
      </c>
      <c r="J243" s="312"/>
      <c r="K243" s="308"/>
      <c r="L243" s="308" t="s">
        <v>263</v>
      </c>
      <c r="M243" s="313">
        <v>44632.09375</v>
      </c>
      <c r="N243" s="308" t="s">
        <v>263</v>
      </c>
      <c r="O243" s="313">
        <v>44634.999305555553</v>
      </c>
      <c r="P243" s="314" t="s">
        <v>266</v>
      </c>
      <c r="Q243" s="308" t="s">
        <v>267</v>
      </c>
      <c r="R243" s="308" t="s">
        <v>268</v>
      </c>
      <c r="S243" s="319"/>
      <c r="T243" s="316"/>
      <c r="U243" s="316"/>
      <c r="V243" s="316"/>
      <c r="W243" s="317" t="s">
        <v>479</v>
      </c>
      <c r="X243" s="317" t="s">
        <v>454</v>
      </c>
      <c r="Y243" s="320" t="s">
        <v>223</v>
      </c>
      <c r="Z243" s="321"/>
      <c r="AA243" s="321"/>
      <c r="AB243" s="321"/>
    </row>
    <row r="244" spans="1:28" x14ac:dyDescent="0.25">
      <c r="A244" s="307" t="s">
        <v>646</v>
      </c>
      <c r="B244" s="307" t="s">
        <v>467</v>
      </c>
      <c r="C244" s="308"/>
      <c r="D244" s="308" t="s">
        <v>262</v>
      </c>
      <c r="E244" s="308" t="s">
        <v>263</v>
      </c>
      <c r="F244" s="308">
        <v>443</v>
      </c>
      <c r="G244" s="309">
        <v>53.25</v>
      </c>
      <c r="H244" s="310">
        <v>9</v>
      </c>
      <c r="I244" s="311" t="s">
        <v>276</v>
      </c>
      <c r="J244" s="312"/>
      <c r="K244" s="308"/>
      <c r="L244" s="308" t="s">
        <v>263</v>
      </c>
      <c r="M244" s="313">
        <v>44632.097222222219</v>
      </c>
      <c r="N244" s="308" t="s">
        <v>263</v>
      </c>
      <c r="O244" s="313">
        <v>44634.999305555553</v>
      </c>
      <c r="P244" s="314" t="s">
        <v>266</v>
      </c>
      <c r="Q244" s="308" t="s">
        <v>267</v>
      </c>
      <c r="R244" s="308" t="s">
        <v>268</v>
      </c>
      <c r="S244" s="319"/>
      <c r="T244" s="316"/>
      <c r="U244" s="316"/>
      <c r="V244" s="316"/>
      <c r="W244" s="317" t="s">
        <v>453</v>
      </c>
      <c r="X244" s="317" t="s">
        <v>454</v>
      </c>
      <c r="Y244" s="320" t="s">
        <v>223</v>
      </c>
      <c r="Z244" s="321"/>
      <c r="AA244" s="321"/>
      <c r="AB244" s="321"/>
    </row>
    <row r="245" spans="1:28" x14ac:dyDescent="0.25">
      <c r="A245" s="307" t="s">
        <v>647</v>
      </c>
      <c r="B245" s="307" t="s">
        <v>483</v>
      </c>
      <c r="C245" s="308"/>
      <c r="D245" s="308" t="s">
        <v>262</v>
      </c>
      <c r="E245" s="308" t="s">
        <v>263</v>
      </c>
      <c r="F245" s="308">
        <v>387</v>
      </c>
      <c r="G245" s="309">
        <v>43.37</v>
      </c>
      <c r="H245" s="310">
        <v>10</v>
      </c>
      <c r="I245" s="311" t="s">
        <v>273</v>
      </c>
      <c r="J245" s="312"/>
      <c r="K245" s="308"/>
      <c r="L245" s="308" t="s">
        <v>263</v>
      </c>
      <c r="M245" s="313">
        <v>44632.097222222219</v>
      </c>
      <c r="N245" s="308" t="s">
        <v>263</v>
      </c>
      <c r="O245" s="313">
        <v>44634.999305555553</v>
      </c>
      <c r="P245" s="314" t="s">
        <v>266</v>
      </c>
      <c r="Q245" s="308" t="s">
        <v>267</v>
      </c>
      <c r="R245" s="308" t="s">
        <v>268</v>
      </c>
      <c r="S245" s="319"/>
      <c r="T245" s="316"/>
      <c r="U245" s="316"/>
      <c r="V245" s="316"/>
      <c r="W245" s="317" t="s">
        <v>453</v>
      </c>
      <c r="X245" s="317" t="s">
        <v>454</v>
      </c>
      <c r="Y245" s="320" t="s">
        <v>223</v>
      </c>
      <c r="Z245" s="321"/>
      <c r="AA245" s="321"/>
      <c r="AB245" s="321"/>
    </row>
    <row r="246" spans="1:28" x14ac:dyDescent="0.25">
      <c r="A246" s="307" t="s">
        <v>648</v>
      </c>
      <c r="B246" s="307" t="s">
        <v>458</v>
      </c>
      <c r="C246" s="308"/>
      <c r="D246" s="308" t="s">
        <v>262</v>
      </c>
      <c r="E246" s="308" t="s">
        <v>263</v>
      </c>
      <c r="F246" s="308">
        <v>1923</v>
      </c>
      <c r="G246" s="309">
        <v>63.4</v>
      </c>
      <c r="H246" s="310">
        <v>19</v>
      </c>
      <c r="I246" s="311" t="s">
        <v>276</v>
      </c>
      <c r="J246" s="312"/>
      <c r="K246" s="308"/>
      <c r="L246" s="308" t="s">
        <v>263</v>
      </c>
      <c r="M246" s="313">
        <v>44632.118055555555</v>
      </c>
      <c r="N246" s="308" t="s">
        <v>263</v>
      </c>
      <c r="O246" s="313">
        <v>44635.5625</v>
      </c>
      <c r="P246" s="314" t="s">
        <v>266</v>
      </c>
      <c r="Q246" s="308" t="s">
        <v>267</v>
      </c>
      <c r="R246" s="308" t="s">
        <v>268</v>
      </c>
      <c r="S246" s="319"/>
      <c r="T246" s="316"/>
      <c r="U246" s="316"/>
      <c r="V246" s="316"/>
      <c r="W246" s="317" t="s">
        <v>457</v>
      </c>
      <c r="X246" s="317" t="s">
        <v>454</v>
      </c>
      <c r="Y246" s="320" t="s">
        <v>223</v>
      </c>
      <c r="Z246" s="321"/>
      <c r="AA246" s="321"/>
      <c r="AB246" s="321"/>
    </row>
    <row r="247" spans="1:28" x14ac:dyDescent="0.25">
      <c r="A247" s="307" t="s">
        <v>649</v>
      </c>
      <c r="B247" s="307" t="s">
        <v>460</v>
      </c>
      <c r="C247" s="308"/>
      <c r="D247" s="308" t="s">
        <v>262</v>
      </c>
      <c r="E247" s="308" t="s">
        <v>263</v>
      </c>
      <c r="F247" s="308">
        <v>495</v>
      </c>
      <c r="G247" s="309">
        <v>45.28</v>
      </c>
      <c r="H247" s="310">
        <v>11</v>
      </c>
      <c r="I247" s="311" t="s">
        <v>273</v>
      </c>
      <c r="J247" s="312"/>
      <c r="K247" s="308"/>
      <c r="L247" s="308" t="s">
        <v>263</v>
      </c>
      <c r="M247" s="313">
        <v>44632.118055555555</v>
      </c>
      <c r="N247" s="308" t="s">
        <v>263</v>
      </c>
      <c r="O247" s="313">
        <v>44634.475694444445</v>
      </c>
      <c r="P247" s="314" t="s">
        <v>266</v>
      </c>
      <c r="Q247" s="308" t="s">
        <v>267</v>
      </c>
      <c r="R247" s="308" t="s">
        <v>268</v>
      </c>
      <c r="S247" s="319"/>
      <c r="T247" s="316"/>
      <c r="U247" s="316"/>
      <c r="V247" s="316"/>
      <c r="W247" s="317" t="s">
        <v>461</v>
      </c>
      <c r="X247" s="317" t="s">
        <v>454</v>
      </c>
      <c r="Y247" s="320" t="s">
        <v>223</v>
      </c>
      <c r="Z247" s="321"/>
      <c r="AA247" s="321"/>
      <c r="AB247" s="321"/>
    </row>
    <row r="248" spans="1:28" x14ac:dyDescent="0.25">
      <c r="A248" s="307" t="s">
        <v>650</v>
      </c>
      <c r="B248" s="307" t="s">
        <v>506</v>
      </c>
      <c r="C248" s="308"/>
      <c r="D248" s="308" t="s">
        <v>262</v>
      </c>
      <c r="E248" s="308" t="s">
        <v>263</v>
      </c>
      <c r="F248" s="308">
        <v>2312</v>
      </c>
      <c r="G248" s="309">
        <v>62.4</v>
      </c>
      <c r="H248" s="310">
        <v>15</v>
      </c>
      <c r="I248" s="311" t="s">
        <v>276</v>
      </c>
      <c r="J248" s="312"/>
      <c r="K248" s="308"/>
      <c r="L248" s="308" t="s">
        <v>263</v>
      </c>
      <c r="M248" s="313">
        <v>44632.125</v>
      </c>
      <c r="N248" s="308" t="s">
        <v>263</v>
      </c>
      <c r="O248" s="313">
        <v>44634.999305555553</v>
      </c>
      <c r="P248" s="314" t="s">
        <v>266</v>
      </c>
      <c r="Q248" s="308" t="s">
        <v>267</v>
      </c>
      <c r="R248" s="308" t="s">
        <v>268</v>
      </c>
      <c r="S248" s="319"/>
      <c r="T248" s="316"/>
      <c r="U248" s="316"/>
      <c r="V248" s="316"/>
      <c r="W248" s="317" t="s">
        <v>471</v>
      </c>
      <c r="X248" s="317" t="s">
        <v>454</v>
      </c>
      <c r="Y248" s="320" t="s">
        <v>223</v>
      </c>
      <c r="Z248" s="321"/>
      <c r="AA248" s="321"/>
      <c r="AB248" s="321"/>
    </row>
    <row r="249" spans="1:28" x14ac:dyDescent="0.25">
      <c r="A249" s="307" t="s">
        <v>651</v>
      </c>
      <c r="B249" s="307" t="s">
        <v>498</v>
      </c>
      <c r="C249" s="308"/>
      <c r="D249" s="308" t="s">
        <v>262</v>
      </c>
      <c r="E249" s="308" t="s">
        <v>263</v>
      </c>
      <c r="F249" s="308">
        <v>2638</v>
      </c>
      <c r="G249" s="309">
        <v>78.7</v>
      </c>
      <c r="H249" s="310">
        <v>16</v>
      </c>
      <c r="I249" s="311" t="s">
        <v>276</v>
      </c>
      <c r="J249" s="312"/>
      <c r="K249" s="308"/>
      <c r="L249" s="308" t="s">
        <v>263</v>
      </c>
      <c r="M249" s="313">
        <v>44632.138888888891</v>
      </c>
      <c r="N249" s="308" t="s">
        <v>263</v>
      </c>
      <c r="O249" s="313">
        <v>44634.489583333336</v>
      </c>
      <c r="P249" s="314" t="s">
        <v>266</v>
      </c>
      <c r="Q249" s="308" t="s">
        <v>267</v>
      </c>
      <c r="R249" s="308" t="s">
        <v>268</v>
      </c>
      <c r="S249" s="319"/>
      <c r="T249" s="316"/>
      <c r="U249" s="316"/>
      <c r="V249" s="316"/>
      <c r="W249" s="317" t="s">
        <v>471</v>
      </c>
      <c r="X249" s="317" t="s">
        <v>454</v>
      </c>
      <c r="Y249" s="320" t="s">
        <v>223</v>
      </c>
      <c r="Z249" s="321"/>
      <c r="AA249" s="321"/>
      <c r="AB249" s="321"/>
    </row>
    <row r="250" spans="1:28" x14ac:dyDescent="0.25">
      <c r="A250" s="307" t="s">
        <v>652</v>
      </c>
      <c r="B250" s="307" t="s">
        <v>495</v>
      </c>
      <c r="C250" s="308"/>
      <c r="D250" s="308" t="s">
        <v>262</v>
      </c>
      <c r="E250" s="308" t="s">
        <v>263</v>
      </c>
      <c r="F250" s="308">
        <v>2446</v>
      </c>
      <c r="G250" s="309">
        <v>67</v>
      </c>
      <c r="H250" s="310">
        <v>16</v>
      </c>
      <c r="I250" s="311" t="s">
        <v>276</v>
      </c>
      <c r="J250" s="312"/>
      <c r="K250" s="308"/>
      <c r="L250" s="308" t="s">
        <v>263</v>
      </c>
      <c r="M250" s="313">
        <v>44632.145833333336</v>
      </c>
      <c r="N250" s="308" t="s">
        <v>263</v>
      </c>
      <c r="O250" s="313">
        <v>44635.076388888891</v>
      </c>
      <c r="P250" s="314" t="s">
        <v>266</v>
      </c>
      <c r="Q250" s="308" t="s">
        <v>267</v>
      </c>
      <c r="R250" s="308" t="s">
        <v>268</v>
      </c>
      <c r="S250" s="319"/>
      <c r="T250" s="316"/>
      <c r="U250" s="316"/>
      <c r="V250" s="316"/>
      <c r="W250" s="317" t="s">
        <v>457</v>
      </c>
      <c r="X250" s="317" t="s">
        <v>454</v>
      </c>
      <c r="Y250" s="320" t="s">
        <v>223</v>
      </c>
      <c r="Z250" s="321"/>
      <c r="AA250" s="321"/>
      <c r="AB250" s="321"/>
    </row>
    <row r="251" spans="1:28" x14ac:dyDescent="0.25">
      <c r="A251" s="307" t="s">
        <v>653</v>
      </c>
      <c r="B251" s="307" t="s">
        <v>654</v>
      </c>
      <c r="C251" s="308"/>
      <c r="D251" s="308" t="s">
        <v>262</v>
      </c>
      <c r="E251" s="308" t="s">
        <v>263</v>
      </c>
      <c r="F251" s="308">
        <v>3601</v>
      </c>
      <c r="G251" s="309">
        <v>87.07</v>
      </c>
      <c r="H251" s="310">
        <v>18</v>
      </c>
      <c r="I251" s="311" t="s">
        <v>276</v>
      </c>
      <c r="J251" s="312"/>
      <c r="K251" s="308"/>
      <c r="L251" s="308" t="s">
        <v>263</v>
      </c>
      <c r="M251" s="313">
        <v>44632.152777777781</v>
      </c>
      <c r="N251" s="308" t="s">
        <v>263</v>
      </c>
      <c r="O251" s="313">
        <v>44634.472222222219</v>
      </c>
      <c r="P251" s="314" t="s">
        <v>266</v>
      </c>
      <c r="Q251" s="308" t="s">
        <v>267</v>
      </c>
      <c r="R251" s="308" t="s">
        <v>268</v>
      </c>
      <c r="S251" s="319"/>
      <c r="T251" s="316"/>
      <c r="U251" s="316"/>
      <c r="V251" s="316"/>
      <c r="W251" s="317" t="s">
        <v>471</v>
      </c>
      <c r="X251" s="317" t="s">
        <v>454</v>
      </c>
      <c r="Y251" s="320" t="s">
        <v>223</v>
      </c>
      <c r="Z251" s="321"/>
      <c r="AA251" s="321"/>
      <c r="AB251" s="321"/>
    </row>
    <row r="252" spans="1:28" x14ac:dyDescent="0.25">
      <c r="A252" s="307" t="s">
        <v>655</v>
      </c>
      <c r="B252" s="307" t="s">
        <v>464</v>
      </c>
      <c r="C252" s="308"/>
      <c r="D252" s="308" t="s">
        <v>262</v>
      </c>
      <c r="E252" s="308" t="s">
        <v>263</v>
      </c>
      <c r="F252" s="308">
        <v>460</v>
      </c>
      <c r="G252" s="309">
        <v>48.09</v>
      </c>
      <c r="H252" s="310">
        <v>10</v>
      </c>
      <c r="I252" s="311" t="s">
        <v>276</v>
      </c>
      <c r="J252" s="312"/>
      <c r="K252" s="308"/>
      <c r="L252" s="308" t="s">
        <v>263</v>
      </c>
      <c r="M252" s="313">
        <v>44632.170138888891</v>
      </c>
      <c r="N252" s="308" t="s">
        <v>263</v>
      </c>
      <c r="O252" s="313">
        <v>44634.420138888891</v>
      </c>
      <c r="P252" s="314" t="s">
        <v>266</v>
      </c>
      <c r="Q252" s="308" t="s">
        <v>267</v>
      </c>
      <c r="R252" s="308" t="s">
        <v>268</v>
      </c>
      <c r="S252" s="319"/>
      <c r="T252" s="316"/>
      <c r="U252" s="316"/>
      <c r="V252" s="316"/>
      <c r="W252" s="317" t="s">
        <v>453</v>
      </c>
      <c r="X252" s="317" t="s">
        <v>454</v>
      </c>
      <c r="Y252" s="320" t="s">
        <v>223</v>
      </c>
      <c r="Z252" s="321"/>
      <c r="AA252" s="321"/>
      <c r="AB252" s="321"/>
    </row>
    <row r="253" spans="1:28" x14ac:dyDescent="0.25">
      <c r="A253" s="307" t="s">
        <v>656</v>
      </c>
      <c r="B253" s="307" t="s">
        <v>473</v>
      </c>
      <c r="C253" s="308"/>
      <c r="D253" s="308" t="s">
        <v>262</v>
      </c>
      <c r="E253" s="308" t="s">
        <v>263</v>
      </c>
      <c r="F253" s="308">
        <v>3753</v>
      </c>
      <c r="G253" s="309">
        <v>80.540000000000006</v>
      </c>
      <c r="H253" s="310">
        <v>19</v>
      </c>
      <c r="I253" s="311" t="s">
        <v>276</v>
      </c>
      <c r="J253" s="312"/>
      <c r="K253" s="308"/>
      <c r="L253" s="308" t="s">
        <v>263</v>
      </c>
      <c r="M253" s="313">
        <v>44632.173611111109</v>
      </c>
      <c r="N253" s="308" t="s">
        <v>263</v>
      </c>
      <c r="O253" s="313">
        <v>44634.638888888891</v>
      </c>
      <c r="P253" s="314" t="s">
        <v>266</v>
      </c>
      <c r="Q253" s="308" t="s">
        <v>267</v>
      </c>
      <c r="R253" s="308" t="s">
        <v>268</v>
      </c>
      <c r="S253" s="319"/>
      <c r="T253" s="316"/>
      <c r="U253" s="316"/>
      <c r="V253" s="316"/>
      <c r="W253" s="317" t="s">
        <v>457</v>
      </c>
      <c r="X253" s="317" t="s">
        <v>454</v>
      </c>
      <c r="Y253" s="320" t="s">
        <v>223</v>
      </c>
      <c r="Z253" s="321"/>
      <c r="AA253" s="321"/>
      <c r="AB253" s="321"/>
    </row>
    <row r="254" spans="1:28" x14ac:dyDescent="0.25">
      <c r="A254" s="307" t="s">
        <v>657</v>
      </c>
      <c r="B254" s="307" t="s">
        <v>658</v>
      </c>
      <c r="C254" s="308"/>
      <c r="D254" s="308" t="s">
        <v>262</v>
      </c>
      <c r="E254" s="308" t="s">
        <v>263</v>
      </c>
      <c r="F254" s="308">
        <v>3147</v>
      </c>
      <c r="G254" s="309">
        <v>71.62</v>
      </c>
      <c r="H254" s="310">
        <v>17</v>
      </c>
      <c r="I254" s="311" t="s">
        <v>276</v>
      </c>
      <c r="J254" s="312"/>
      <c r="K254" s="308"/>
      <c r="L254" s="308" t="s">
        <v>263</v>
      </c>
      <c r="M254" s="313">
        <v>44632.201388888891</v>
      </c>
      <c r="N254" s="308" t="s">
        <v>263</v>
      </c>
      <c r="O254" s="313">
        <v>44634.625</v>
      </c>
      <c r="P254" s="314" t="s">
        <v>266</v>
      </c>
      <c r="Q254" s="308" t="s">
        <v>267</v>
      </c>
      <c r="R254" s="308" t="s">
        <v>268</v>
      </c>
      <c r="S254" s="319"/>
      <c r="T254" s="316"/>
      <c r="U254" s="316"/>
      <c r="V254" s="316"/>
      <c r="W254" s="317" t="s">
        <v>457</v>
      </c>
      <c r="X254" s="317" t="s">
        <v>454</v>
      </c>
      <c r="Y254" s="320" t="s">
        <v>223</v>
      </c>
      <c r="Z254" s="321"/>
      <c r="AA254" s="321"/>
      <c r="AB254" s="321"/>
    </row>
    <row r="255" spans="1:28" x14ac:dyDescent="0.25">
      <c r="A255" s="307" t="s">
        <v>659</v>
      </c>
      <c r="B255" s="307" t="s">
        <v>476</v>
      </c>
      <c r="C255" s="308"/>
      <c r="D255" s="308" t="s">
        <v>262</v>
      </c>
      <c r="E255" s="308" t="s">
        <v>263</v>
      </c>
      <c r="F255" s="308">
        <v>1111</v>
      </c>
      <c r="G255" s="309">
        <v>58.3</v>
      </c>
      <c r="H255" s="310">
        <v>15</v>
      </c>
      <c r="I255" s="311" t="s">
        <v>276</v>
      </c>
      <c r="J255" s="312"/>
      <c r="K255" s="308"/>
      <c r="L255" s="308" t="s">
        <v>263</v>
      </c>
      <c r="M255" s="313">
        <v>44632.201388888891</v>
      </c>
      <c r="N255" s="308" t="s">
        <v>263</v>
      </c>
      <c r="O255" s="313">
        <v>44634.59375</v>
      </c>
      <c r="P255" s="314" t="s">
        <v>266</v>
      </c>
      <c r="Q255" s="308" t="s">
        <v>267</v>
      </c>
      <c r="R255" s="308" t="s">
        <v>268</v>
      </c>
      <c r="S255" s="319"/>
      <c r="T255" s="316"/>
      <c r="U255" s="316"/>
      <c r="V255" s="316"/>
      <c r="W255" s="317" t="s">
        <v>453</v>
      </c>
      <c r="X255" s="317" t="s">
        <v>454</v>
      </c>
      <c r="Y255" s="320" t="s">
        <v>223</v>
      </c>
      <c r="Z255" s="321"/>
      <c r="AA255" s="321"/>
      <c r="AB255" s="321"/>
    </row>
    <row r="256" spans="1:28" x14ac:dyDescent="0.25">
      <c r="A256" s="307" t="s">
        <v>660</v>
      </c>
      <c r="B256" s="307" t="s">
        <v>517</v>
      </c>
      <c r="C256" s="308"/>
      <c r="D256" s="308" t="s">
        <v>262</v>
      </c>
      <c r="E256" s="308" t="s">
        <v>263</v>
      </c>
      <c r="F256" s="308">
        <v>3601</v>
      </c>
      <c r="G256" s="309">
        <v>87.08</v>
      </c>
      <c r="H256" s="310">
        <v>19</v>
      </c>
      <c r="I256" s="311" t="s">
        <v>276</v>
      </c>
      <c r="J256" s="312"/>
      <c r="K256" s="308"/>
      <c r="L256" s="308" t="s">
        <v>263</v>
      </c>
      <c r="M256" s="313">
        <v>44632.201388888891</v>
      </c>
      <c r="N256" s="308" t="s">
        <v>263</v>
      </c>
      <c r="O256" s="313">
        <v>44634.4375</v>
      </c>
      <c r="P256" s="314" t="s">
        <v>266</v>
      </c>
      <c r="Q256" s="308" t="s">
        <v>267</v>
      </c>
      <c r="R256" s="308" t="s">
        <v>268</v>
      </c>
      <c r="S256" s="319"/>
      <c r="T256" s="316"/>
      <c r="U256" s="316"/>
      <c r="V256" s="316"/>
      <c r="W256" s="317" t="s">
        <v>471</v>
      </c>
      <c r="X256" s="317" t="s">
        <v>454</v>
      </c>
      <c r="Y256" s="320" t="s">
        <v>223</v>
      </c>
      <c r="Z256" s="321"/>
      <c r="AA256" s="321"/>
      <c r="AB256" s="321"/>
    </row>
    <row r="257" spans="1:28" x14ac:dyDescent="0.25">
      <c r="A257" s="307" t="s">
        <v>661</v>
      </c>
      <c r="B257" s="307" t="s">
        <v>512</v>
      </c>
      <c r="C257" s="308"/>
      <c r="D257" s="308" t="s">
        <v>262</v>
      </c>
      <c r="E257" s="308" t="s">
        <v>263</v>
      </c>
      <c r="F257" s="308">
        <v>2471</v>
      </c>
      <c r="G257" s="309">
        <v>68</v>
      </c>
      <c r="H257" s="310">
        <v>16</v>
      </c>
      <c r="I257" s="311" t="s">
        <v>276</v>
      </c>
      <c r="J257" s="312"/>
      <c r="K257" s="308"/>
      <c r="L257" s="308" t="s">
        <v>263</v>
      </c>
      <c r="M257" s="313">
        <v>44632.208333333336</v>
      </c>
      <c r="N257" s="308" t="s">
        <v>263</v>
      </c>
      <c r="O257" s="313">
        <v>44635.520833333336</v>
      </c>
      <c r="P257" s="314" t="s">
        <v>266</v>
      </c>
      <c r="Q257" s="308" t="s">
        <v>267</v>
      </c>
      <c r="R257" s="308" t="s">
        <v>268</v>
      </c>
      <c r="S257" s="319"/>
      <c r="T257" s="316"/>
      <c r="U257" s="316"/>
      <c r="V257" s="316"/>
      <c r="W257" s="317" t="s">
        <v>453</v>
      </c>
      <c r="X257" s="317" t="s">
        <v>454</v>
      </c>
      <c r="Y257" s="320" t="s">
        <v>223</v>
      </c>
      <c r="Z257" s="321"/>
      <c r="AA257" s="321"/>
      <c r="AB257" s="321"/>
    </row>
    <row r="258" spans="1:28" x14ac:dyDescent="0.25">
      <c r="A258" s="307" t="s">
        <v>662</v>
      </c>
      <c r="B258" s="307" t="s">
        <v>494</v>
      </c>
      <c r="C258" s="308"/>
      <c r="D258" s="308" t="s">
        <v>262</v>
      </c>
      <c r="E258" s="308" t="s">
        <v>263</v>
      </c>
      <c r="F258" s="308">
        <v>632</v>
      </c>
      <c r="G258" s="309">
        <v>54.91</v>
      </c>
      <c r="H258" s="310">
        <v>11</v>
      </c>
      <c r="I258" s="311" t="s">
        <v>276</v>
      </c>
      <c r="J258" s="312"/>
      <c r="K258" s="308"/>
      <c r="L258" s="308" t="s">
        <v>263</v>
      </c>
      <c r="M258" s="313">
        <v>44632.208333333336</v>
      </c>
      <c r="N258" s="308" t="s">
        <v>263</v>
      </c>
      <c r="O258" s="313">
        <v>44634.416666666664</v>
      </c>
      <c r="P258" s="314" t="s">
        <v>266</v>
      </c>
      <c r="Q258" s="308" t="s">
        <v>267</v>
      </c>
      <c r="R258" s="308" t="s">
        <v>268</v>
      </c>
      <c r="S258" s="319"/>
      <c r="T258" s="316"/>
      <c r="U258" s="316"/>
      <c r="V258" s="316"/>
      <c r="W258" s="317" t="s">
        <v>453</v>
      </c>
      <c r="X258" s="317" t="s">
        <v>454</v>
      </c>
      <c r="Y258" s="320" t="s">
        <v>223</v>
      </c>
      <c r="Z258" s="321"/>
      <c r="AA258" s="321"/>
      <c r="AB258" s="321"/>
    </row>
    <row r="259" spans="1:28" x14ac:dyDescent="0.25">
      <c r="A259" s="307" t="s">
        <v>663</v>
      </c>
      <c r="B259" s="307" t="s">
        <v>478</v>
      </c>
      <c r="C259" s="308"/>
      <c r="D259" s="308" t="s">
        <v>262</v>
      </c>
      <c r="E259" s="308" t="s">
        <v>263</v>
      </c>
      <c r="F259" s="308">
        <v>449</v>
      </c>
      <c r="G259" s="309">
        <v>50.3</v>
      </c>
      <c r="H259" s="310">
        <v>9</v>
      </c>
      <c r="I259" s="311" t="s">
        <v>273</v>
      </c>
      <c r="J259" s="312"/>
      <c r="K259" s="308"/>
      <c r="L259" s="308" t="s">
        <v>263</v>
      </c>
      <c r="M259" s="313">
        <v>44632.229166666664</v>
      </c>
      <c r="N259" s="308" t="s">
        <v>263</v>
      </c>
      <c r="O259" s="313">
        <v>44635.020833333336</v>
      </c>
      <c r="P259" s="314" t="s">
        <v>266</v>
      </c>
      <c r="Q259" s="308" t="s">
        <v>267</v>
      </c>
      <c r="R259" s="308" t="s">
        <v>268</v>
      </c>
      <c r="S259" s="319"/>
      <c r="T259" s="316"/>
      <c r="U259" s="316"/>
      <c r="V259" s="316"/>
      <c r="W259" s="317" t="s">
        <v>461</v>
      </c>
      <c r="X259" s="317" t="s">
        <v>454</v>
      </c>
      <c r="Y259" s="320" t="s">
        <v>223</v>
      </c>
      <c r="Z259" s="321"/>
      <c r="AA259" s="321"/>
      <c r="AB259" s="321"/>
    </row>
    <row r="260" spans="1:28" x14ac:dyDescent="0.25">
      <c r="A260" s="307" t="s">
        <v>664</v>
      </c>
      <c r="B260" s="307" t="s">
        <v>455</v>
      </c>
      <c r="C260" s="308"/>
      <c r="D260" s="308" t="s">
        <v>262</v>
      </c>
      <c r="E260" s="308" t="s">
        <v>263</v>
      </c>
      <c r="F260" s="308">
        <v>448.62</v>
      </c>
      <c r="G260" s="309">
        <v>49.92</v>
      </c>
      <c r="H260" s="310">
        <v>9</v>
      </c>
      <c r="I260" s="311" t="s">
        <v>273</v>
      </c>
      <c r="J260" s="312"/>
      <c r="K260" s="308"/>
      <c r="L260" s="308" t="s">
        <v>263</v>
      </c>
      <c r="M260" s="313">
        <v>44632.270833333336</v>
      </c>
      <c r="N260" s="308" t="s">
        <v>263</v>
      </c>
      <c r="O260" s="313">
        <v>44634.666666666664</v>
      </c>
      <c r="P260" s="314" t="s">
        <v>266</v>
      </c>
      <c r="Q260" s="308" t="s">
        <v>267</v>
      </c>
      <c r="R260" s="308" t="s">
        <v>268</v>
      </c>
      <c r="S260" s="319"/>
      <c r="T260" s="316"/>
      <c r="U260" s="316"/>
      <c r="V260" s="316"/>
      <c r="W260" s="317" t="s">
        <v>453</v>
      </c>
      <c r="X260" s="317" t="s">
        <v>454</v>
      </c>
      <c r="Y260" s="320" t="s">
        <v>223</v>
      </c>
      <c r="Z260" s="321"/>
      <c r="AA260" s="321"/>
      <c r="AB260" s="321"/>
    </row>
    <row r="261" spans="1:28" x14ac:dyDescent="0.25">
      <c r="A261" s="307" t="s">
        <v>665</v>
      </c>
      <c r="B261" s="307" t="s">
        <v>666</v>
      </c>
      <c r="C261" s="308"/>
      <c r="D261" s="308" t="s">
        <v>262</v>
      </c>
      <c r="E261" s="308" t="s">
        <v>263</v>
      </c>
      <c r="F261" s="308">
        <v>2428</v>
      </c>
      <c r="G261" s="309">
        <v>68</v>
      </c>
      <c r="H261" s="310">
        <v>16</v>
      </c>
      <c r="I261" s="311" t="s">
        <v>276</v>
      </c>
      <c r="J261" s="312"/>
      <c r="K261" s="308"/>
      <c r="L261" s="308" t="s">
        <v>263</v>
      </c>
      <c r="M261" s="313">
        <v>44632.152777777781</v>
      </c>
      <c r="N261" s="308" t="s">
        <v>263</v>
      </c>
      <c r="O261" s="313">
        <v>44634.503472222219</v>
      </c>
      <c r="P261" s="314" t="s">
        <v>266</v>
      </c>
      <c r="Q261" s="308" t="s">
        <v>267</v>
      </c>
      <c r="R261" s="308" t="s">
        <v>268</v>
      </c>
      <c r="S261" s="319"/>
      <c r="T261" s="316"/>
      <c r="U261" s="316"/>
      <c r="V261" s="316"/>
      <c r="W261" s="317" t="s">
        <v>471</v>
      </c>
      <c r="X261" s="317" t="s">
        <v>454</v>
      </c>
      <c r="Y261" s="320" t="s">
        <v>223</v>
      </c>
      <c r="Z261" s="321"/>
      <c r="AA261" s="321"/>
      <c r="AB261" s="321"/>
    </row>
    <row r="262" spans="1:28" x14ac:dyDescent="0.25">
      <c r="A262" s="307" t="s">
        <v>667</v>
      </c>
      <c r="B262" s="307" t="s">
        <v>501</v>
      </c>
      <c r="C262" s="308"/>
      <c r="D262" s="308" t="s">
        <v>262</v>
      </c>
      <c r="E262" s="308" t="s">
        <v>263</v>
      </c>
      <c r="F262" s="308">
        <v>495</v>
      </c>
      <c r="G262" s="309">
        <v>45.29</v>
      </c>
      <c r="H262" s="310">
        <v>11</v>
      </c>
      <c r="I262" s="311" t="s">
        <v>276</v>
      </c>
      <c r="J262" s="312"/>
      <c r="K262" s="308"/>
      <c r="L262" s="308" t="s">
        <v>263</v>
      </c>
      <c r="M262" s="313">
        <v>44632.173611111109</v>
      </c>
      <c r="N262" s="308" t="s">
        <v>263</v>
      </c>
      <c r="O262" s="313">
        <v>44635.489583333336</v>
      </c>
      <c r="P262" s="314" t="s">
        <v>266</v>
      </c>
      <c r="Q262" s="308" t="s">
        <v>267</v>
      </c>
      <c r="R262" s="308" t="s">
        <v>268</v>
      </c>
      <c r="S262" s="319"/>
      <c r="T262" s="316"/>
      <c r="U262" s="316"/>
      <c r="V262" s="316"/>
      <c r="W262" s="317" t="s">
        <v>453</v>
      </c>
      <c r="X262" s="317" t="s">
        <v>454</v>
      </c>
      <c r="Y262" s="320" t="s">
        <v>223</v>
      </c>
      <c r="Z262" s="321"/>
      <c r="AA262" s="321"/>
      <c r="AB262" s="321"/>
    </row>
    <row r="263" spans="1:28" x14ac:dyDescent="0.25">
      <c r="A263" s="307" t="s">
        <v>668</v>
      </c>
      <c r="B263" s="307" t="s">
        <v>503</v>
      </c>
      <c r="C263" s="308"/>
      <c r="D263" s="308" t="s">
        <v>262</v>
      </c>
      <c r="E263" s="308" t="s">
        <v>263</v>
      </c>
      <c r="F263" s="308">
        <v>494</v>
      </c>
      <c r="G263" s="309">
        <v>47.97</v>
      </c>
      <c r="H263" s="310">
        <v>10</v>
      </c>
      <c r="I263" s="311" t="s">
        <v>276</v>
      </c>
      <c r="J263" s="312"/>
      <c r="K263" s="308"/>
      <c r="L263" s="308" t="s">
        <v>263</v>
      </c>
      <c r="M263" s="313">
        <v>44632.340277777781</v>
      </c>
      <c r="N263" s="308" t="s">
        <v>263</v>
      </c>
      <c r="O263" s="313">
        <v>44634.881944444445</v>
      </c>
      <c r="P263" s="314" t="s">
        <v>266</v>
      </c>
      <c r="Q263" s="308" t="s">
        <v>267</v>
      </c>
      <c r="R263" s="308" t="s">
        <v>268</v>
      </c>
      <c r="S263" s="319"/>
      <c r="T263" s="316"/>
      <c r="U263" s="316"/>
      <c r="V263" s="316"/>
      <c r="W263" s="317" t="s">
        <v>481</v>
      </c>
      <c r="X263" s="317" t="s">
        <v>454</v>
      </c>
      <c r="Y263" s="320" t="s">
        <v>223</v>
      </c>
      <c r="Z263" s="321"/>
      <c r="AA263" s="321"/>
      <c r="AB263" s="321"/>
    </row>
    <row r="264" spans="1:28" x14ac:dyDescent="0.25">
      <c r="A264" s="307" t="s">
        <v>669</v>
      </c>
      <c r="B264" s="307" t="s">
        <v>670</v>
      </c>
      <c r="C264" s="308"/>
      <c r="D264" s="308" t="s">
        <v>262</v>
      </c>
      <c r="E264" s="308" t="s">
        <v>263</v>
      </c>
      <c r="F264" s="308">
        <v>1596</v>
      </c>
      <c r="G264" s="309">
        <v>70.099999999999994</v>
      </c>
      <c r="H264" s="310">
        <v>17</v>
      </c>
      <c r="I264" s="311" t="s">
        <v>276</v>
      </c>
      <c r="J264" s="312"/>
      <c r="K264" s="308"/>
      <c r="L264" s="308" t="s">
        <v>263</v>
      </c>
      <c r="M264" s="313">
        <v>44632.166666666664</v>
      </c>
      <c r="N264" s="308" t="s">
        <v>263</v>
      </c>
      <c r="O264" s="313">
        <v>44634.597222222219</v>
      </c>
      <c r="P264" s="314" t="s">
        <v>266</v>
      </c>
      <c r="Q264" s="308" t="s">
        <v>267</v>
      </c>
      <c r="R264" s="308" t="s">
        <v>268</v>
      </c>
      <c r="S264" s="319"/>
      <c r="T264" s="316"/>
      <c r="U264" s="316"/>
      <c r="V264" s="316"/>
      <c r="W264" s="317" t="s">
        <v>453</v>
      </c>
      <c r="X264" s="317" t="s">
        <v>454</v>
      </c>
      <c r="Y264" s="320" t="s">
        <v>223</v>
      </c>
      <c r="Z264" s="321"/>
      <c r="AA264" s="321"/>
      <c r="AB264" s="321"/>
    </row>
    <row r="265" spans="1:28" x14ac:dyDescent="0.25">
      <c r="A265" s="307" t="s">
        <v>671</v>
      </c>
      <c r="B265" s="307" t="s">
        <v>672</v>
      </c>
      <c r="C265" s="308"/>
      <c r="D265" s="308" t="s">
        <v>262</v>
      </c>
      <c r="E265" s="308" t="s">
        <v>263</v>
      </c>
      <c r="F265" s="308">
        <v>1243</v>
      </c>
      <c r="G265" s="309">
        <v>66.099999999999994</v>
      </c>
      <c r="H265" s="310">
        <v>14</v>
      </c>
      <c r="I265" s="311" t="s">
        <v>276</v>
      </c>
      <c r="J265" s="312"/>
      <c r="K265" s="308"/>
      <c r="L265" s="308" t="s">
        <v>263</v>
      </c>
      <c r="M265" s="313">
        <v>44632.215277777781</v>
      </c>
      <c r="N265" s="308" t="s">
        <v>263</v>
      </c>
      <c r="O265" s="313">
        <v>44634.5625</v>
      </c>
      <c r="P265" s="314" t="s">
        <v>266</v>
      </c>
      <c r="Q265" s="308" t="s">
        <v>267</v>
      </c>
      <c r="R265" s="308" t="s">
        <v>268</v>
      </c>
      <c r="S265" s="319"/>
      <c r="T265" s="316"/>
      <c r="U265" s="316"/>
      <c r="V265" s="316"/>
      <c r="W265" s="317" t="s">
        <v>481</v>
      </c>
      <c r="X265" s="317" t="s">
        <v>454</v>
      </c>
      <c r="Y265" s="320" t="s">
        <v>223</v>
      </c>
      <c r="Z265" s="321"/>
      <c r="AA265" s="321"/>
      <c r="AB265" s="321"/>
    </row>
    <row r="266" spans="1:28" x14ac:dyDescent="0.25">
      <c r="A266" s="307" t="s">
        <v>673</v>
      </c>
      <c r="B266" s="307" t="s">
        <v>328</v>
      </c>
      <c r="C266" s="308"/>
      <c r="D266" s="308" t="s">
        <v>262</v>
      </c>
      <c r="E266" s="308" t="s">
        <v>263</v>
      </c>
      <c r="F266" s="308">
        <v>482</v>
      </c>
      <c r="G266" s="309">
        <v>55.49</v>
      </c>
      <c r="H266" s="310">
        <v>10</v>
      </c>
      <c r="I266" s="311" t="s">
        <v>273</v>
      </c>
      <c r="J266" s="312"/>
      <c r="K266" s="308"/>
      <c r="L266" s="308" t="s">
        <v>263</v>
      </c>
      <c r="M266" s="313">
        <v>44632.15</v>
      </c>
      <c r="N266" s="308" t="s">
        <v>263</v>
      </c>
      <c r="O266" s="313">
        <v>44634.458333333336</v>
      </c>
      <c r="P266" s="314" t="s">
        <v>266</v>
      </c>
      <c r="Q266" s="308" t="s">
        <v>267</v>
      </c>
      <c r="R266" s="308" t="s">
        <v>268</v>
      </c>
      <c r="S266" s="319"/>
      <c r="T266" s="316"/>
      <c r="U266" s="316"/>
      <c r="V266" s="316"/>
      <c r="W266" s="317" t="s">
        <v>479</v>
      </c>
      <c r="X266" s="317" t="s">
        <v>454</v>
      </c>
      <c r="Y266" s="320" t="s">
        <v>223</v>
      </c>
      <c r="Z266" s="321"/>
      <c r="AA266" s="321"/>
      <c r="AB266" s="321"/>
    </row>
    <row r="267" spans="1:28" x14ac:dyDescent="0.25">
      <c r="A267" s="307" t="s">
        <v>674</v>
      </c>
      <c r="B267" s="307" t="s">
        <v>675</v>
      </c>
      <c r="C267" s="308"/>
      <c r="D267" s="308" t="s">
        <v>262</v>
      </c>
      <c r="E267" s="308" t="s">
        <v>263</v>
      </c>
      <c r="F267" s="308">
        <v>2045</v>
      </c>
      <c r="G267" s="309">
        <v>76.81</v>
      </c>
      <c r="H267" s="310">
        <v>17</v>
      </c>
      <c r="I267" s="311" t="s">
        <v>276</v>
      </c>
      <c r="J267" s="312"/>
      <c r="K267" s="308"/>
      <c r="L267" s="308" t="s">
        <v>263</v>
      </c>
      <c r="M267" s="313">
        <v>44632.208333333336</v>
      </c>
      <c r="N267" s="308" t="s">
        <v>263</v>
      </c>
      <c r="O267" s="313">
        <v>44634.458333333336</v>
      </c>
      <c r="P267" s="314" t="s">
        <v>266</v>
      </c>
      <c r="Q267" s="308" t="s">
        <v>267</v>
      </c>
      <c r="R267" s="308" t="s">
        <v>268</v>
      </c>
      <c r="S267" s="319"/>
      <c r="T267" s="316"/>
      <c r="U267" s="316"/>
      <c r="V267" s="316"/>
      <c r="W267" s="317" t="s">
        <v>457</v>
      </c>
      <c r="X267" s="317" t="s">
        <v>454</v>
      </c>
      <c r="Y267" s="320" t="s">
        <v>223</v>
      </c>
      <c r="Z267" s="321"/>
      <c r="AA267" s="321"/>
      <c r="AB267" s="321"/>
    </row>
    <row r="268" spans="1:28" x14ac:dyDescent="0.25">
      <c r="A268" s="307" t="s">
        <v>676</v>
      </c>
      <c r="B268" s="307" t="s">
        <v>475</v>
      </c>
      <c r="C268" s="308"/>
      <c r="D268" s="308" t="s">
        <v>262</v>
      </c>
      <c r="E268" s="308" t="s">
        <v>263</v>
      </c>
      <c r="F268" s="308">
        <v>1235</v>
      </c>
      <c r="G268" s="309">
        <v>66.2</v>
      </c>
      <c r="H268" s="310">
        <v>14</v>
      </c>
      <c r="I268" s="311" t="s">
        <v>276</v>
      </c>
      <c r="J268" s="312"/>
      <c r="K268" s="308"/>
      <c r="L268" s="308" t="s">
        <v>263</v>
      </c>
      <c r="M268" s="313">
        <v>44632.430555555555</v>
      </c>
      <c r="N268" s="308" t="s">
        <v>263</v>
      </c>
      <c r="O268" s="313">
        <v>44634.999305555553</v>
      </c>
      <c r="P268" s="314" t="s">
        <v>266</v>
      </c>
      <c r="Q268" s="308" t="s">
        <v>267</v>
      </c>
      <c r="R268" s="308" t="s">
        <v>268</v>
      </c>
      <c r="S268" s="319"/>
      <c r="T268" s="316"/>
      <c r="U268" s="316"/>
      <c r="V268" s="316"/>
      <c r="W268" s="317" t="s">
        <v>471</v>
      </c>
      <c r="X268" s="317" t="s">
        <v>454</v>
      </c>
      <c r="Y268" s="320" t="s">
        <v>223</v>
      </c>
      <c r="Z268" s="321"/>
      <c r="AA268" s="321"/>
      <c r="AB268" s="321"/>
    </row>
    <row r="269" spans="1:28" x14ac:dyDescent="0.25">
      <c r="A269" s="307" t="s">
        <v>677</v>
      </c>
      <c r="B269" s="307" t="s">
        <v>678</v>
      </c>
      <c r="C269" s="308"/>
      <c r="D269" s="308" t="s">
        <v>262</v>
      </c>
      <c r="E269" s="308" t="s">
        <v>263</v>
      </c>
      <c r="F269" s="308">
        <v>2310</v>
      </c>
      <c r="G269" s="309">
        <v>62.33</v>
      </c>
      <c r="H269" s="310">
        <v>16</v>
      </c>
      <c r="I269" s="311" t="s">
        <v>276</v>
      </c>
      <c r="J269" s="312"/>
      <c r="K269" s="308"/>
      <c r="L269" s="308" t="s">
        <v>263</v>
      </c>
      <c r="M269" s="313">
        <v>44632.305555555555</v>
      </c>
      <c r="N269" s="308" t="s">
        <v>263</v>
      </c>
      <c r="O269" s="313">
        <v>44634.59375</v>
      </c>
      <c r="P269" s="314" t="s">
        <v>266</v>
      </c>
      <c r="Q269" s="308" t="s">
        <v>267</v>
      </c>
      <c r="R269" s="308" t="s">
        <v>268</v>
      </c>
      <c r="S269" s="319"/>
      <c r="T269" s="316"/>
      <c r="U269" s="316"/>
      <c r="V269" s="316"/>
      <c r="W269" s="317" t="s">
        <v>453</v>
      </c>
      <c r="X269" s="317" t="s">
        <v>454</v>
      </c>
      <c r="Y269" s="320" t="s">
        <v>223</v>
      </c>
      <c r="Z269" s="321"/>
      <c r="AA269" s="321"/>
      <c r="AB269" s="321"/>
    </row>
    <row r="270" spans="1:28" x14ac:dyDescent="0.25">
      <c r="A270" s="307" t="s">
        <v>679</v>
      </c>
      <c r="B270" s="307" t="s">
        <v>508</v>
      </c>
      <c r="C270" s="308"/>
      <c r="D270" s="308" t="s">
        <v>262</v>
      </c>
      <c r="E270" s="308" t="s">
        <v>263</v>
      </c>
      <c r="F270" s="308">
        <v>1770</v>
      </c>
      <c r="G270" s="309">
        <v>61.8</v>
      </c>
      <c r="H270" s="310">
        <v>14</v>
      </c>
      <c r="I270" s="311" t="s">
        <v>276</v>
      </c>
      <c r="J270" s="312"/>
      <c r="K270" s="308"/>
      <c r="L270" s="308" t="s">
        <v>263</v>
      </c>
      <c r="M270" s="313">
        <v>44632.347222222219</v>
      </c>
      <c r="N270" s="308" t="s">
        <v>263</v>
      </c>
      <c r="O270" s="313">
        <v>44634.999305555553</v>
      </c>
      <c r="P270" s="314" t="s">
        <v>266</v>
      </c>
      <c r="Q270" s="308" t="s">
        <v>267</v>
      </c>
      <c r="R270" s="308" t="s">
        <v>268</v>
      </c>
      <c r="S270" s="319"/>
      <c r="T270" s="316"/>
      <c r="U270" s="316"/>
      <c r="V270" s="316"/>
      <c r="W270" s="317" t="s">
        <v>457</v>
      </c>
      <c r="X270" s="317" t="s">
        <v>454</v>
      </c>
      <c r="Y270" s="320" t="s">
        <v>223</v>
      </c>
      <c r="Z270" s="321"/>
      <c r="AA270" s="321"/>
      <c r="AB270" s="321"/>
    </row>
    <row r="271" spans="1:28" x14ac:dyDescent="0.25">
      <c r="A271" s="307" t="s">
        <v>680</v>
      </c>
      <c r="B271" s="307" t="s">
        <v>497</v>
      </c>
      <c r="C271" s="308"/>
      <c r="D271" s="308" t="s">
        <v>262</v>
      </c>
      <c r="E271" s="308" t="s">
        <v>263</v>
      </c>
      <c r="F271" s="308">
        <v>2542</v>
      </c>
      <c r="G271" s="309">
        <v>73.2</v>
      </c>
      <c r="H271" s="310">
        <v>17</v>
      </c>
      <c r="I271" s="311" t="s">
        <v>276</v>
      </c>
      <c r="J271" s="312"/>
      <c r="K271" s="308"/>
      <c r="L271" s="308" t="s">
        <v>263</v>
      </c>
      <c r="M271" s="313">
        <v>44632.354166666664</v>
      </c>
      <c r="N271" s="308" t="s">
        <v>263</v>
      </c>
      <c r="O271" s="313">
        <v>44634.999305555553</v>
      </c>
      <c r="P271" s="314" t="s">
        <v>266</v>
      </c>
      <c r="Q271" s="308" t="s">
        <v>267</v>
      </c>
      <c r="R271" s="308" t="s">
        <v>268</v>
      </c>
      <c r="S271" s="319"/>
      <c r="T271" s="316"/>
      <c r="U271" s="316"/>
      <c r="V271" s="316"/>
      <c r="W271" s="317" t="s">
        <v>453</v>
      </c>
      <c r="X271" s="317" t="s">
        <v>454</v>
      </c>
      <c r="Y271" s="320" t="s">
        <v>223</v>
      </c>
      <c r="Z271" s="321"/>
      <c r="AA271" s="321"/>
      <c r="AB271" s="321"/>
    </row>
    <row r="272" spans="1:28" x14ac:dyDescent="0.25">
      <c r="A272" s="307" t="s">
        <v>681</v>
      </c>
      <c r="B272" s="307" t="s">
        <v>470</v>
      </c>
      <c r="C272" s="308"/>
      <c r="D272" s="308" t="s">
        <v>262</v>
      </c>
      <c r="E272" s="308" t="s">
        <v>263</v>
      </c>
      <c r="F272" s="308">
        <v>132</v>
      </c>
      <c r="G272" s="309">
        <v>28.36</v>
      </c>
      <c r="H272" s="310">
        <v>7</v>
      </c>
      <c r="I272" s="311" t="s">
        <v>273</v>
      </c>
      <c r="J272" s="312"/>
      <c r="K272" s="308"/>
      <c r="L272" s="308" t="s">
        <v>263</v>
      </c>
      <c r="M272" s="313">
        <v>44632.402777777781</v>
      </c>
      <c r="N272" s="308" t="s">
        <v>263</v>
      </c>
      <c r="O272" s="313">
        <v>44634.541666666664</v>
      </c>
      <c r="P272" s="314" t="s">
        <v>266</v>
      </c>
      <c r="Q272" s="308" t="s">
        <v>267</v>
      </c>
      <c r="R272" s="308" t="s">
        <v>268</v>
      </c>
      <c r="S272" s="319"/>
      <c r="T272" s="316"/>
      <c r="U272" s="316"/>
      <c r="V272" s="316"/>
      <c r="W272" s="317" t="s">
        <v>481</v>
      </c>
      <c r="X272" s="317" t="s">
        <v>454</v>
      </c>
      <c r="Y272" s="320" t="s">
        <v>223</v>
      </c>
      <c r="Z272" s="321"/>
      <c r="AA272" s="321"/>
      <c r="AB272" s="321"/>
    </row>
    <row r="273" spans="1:28" x14ac:dyDescent="0.25">
      <c r="A273" s="307" t="s">
        <v>682</v>
      </c>
      <c r="B273" s="307" t="s">
        <v>474</v>
      </c>
      <c r="C273" s="308"/>
      <c r="D273" s="308" t="s">
        <v>262</v>
      </c>
      <c r="E273" s="308" t="s">
        <v>263</v>
      </c>
      <c r="F273" s="308">
        <v>632</v>
      </c>
      <c r="G273" s="309">
        <v>54.91</v>
      </c>
      <c r="H273" s="310">
        <v>11</v>
      </c>
      <c r="I273" s="311" t="s">
        <v>276</v>
      </c>
      <c r="J273" s="312"/>
      <c r="K273" s="308"/>
      <c r="L273" s="308" t="s">
        <v>263</v>
      </c>
      <c r="M273" s="313">
        <v>44632.430555555555</v>
      </c>
      <c r="N273" s="308" t="s">
        <v>263</v>
      </c>
      <c r="O273" s="313">
        <v>44634.784722222219</v>
      </c>
      <c r="P273" s="314" t="s">
        <v>266</v>
      </c>
      <c r="Q273" s="308" t="s">
        <v>267</v>
      </c>
      <c r="R273" s="308" t="s">
        <v>268</v>
      </c>
      <c r="S273" s="319"/>
      <c r="T273" s="316"/>
      <c r="U273" s="316"/>
      <c r="V273" s="316"/>
      <c r="W273" s="317" t="s">
        <v>453</v>
      </c>
      <c r="X273" s="317" t="s">
        <v>454</v>
      </c>
      <c r="Y273" s="320" t="s">
        <v>223</v>
      </c>
      <c r="Z273" s="321"/>
      <c r="AA273" s="321"/>
      <c r="AB273" s="321"/>
    </row>
    <row r="274" spans="1:28" x14ac:dyDescent="0.25">
      <c r="A274" s="307" t="s">
        <v>683</v>
      </c>
      <c r="B274" s="307" t="s">
        <v>514</v>
      </c>
      <c r="C274" s="308"/>
      <c r="D274" s="308" t="s">
        <v>262</v>
      </c>
      <c r="E274" s="308" t="s">
        <v>263</v>
      </c>
      <c r="F274" s="308">
        <v>3601</v>
      </c>
      <c r="G274" s="309">
        <v>87.1</v>
      </c>
      <c r="H274" s="310">
        <v>19</v>
      </c>
      <c r="I274" s="311" t="s">
        <v>515</v>
      </c>
      <c r="J274" s="312"/>
      <c r="K274" s="308"/>
      <c r="L274" s="308" t="s">
        <v>263</v>
      </c>
      <c r="M274" s="313">
        <v>44632.746527777781</v>
      </c>
      <c r="N274" s="308" t="s">
        <v>263</v>
      </c>
      <c r="O274" s="313">
        <v>44634.999305555553</v>
      </c>
      <c r="P274" s="314" t="s">
        <v>266</v>
      </c>
      <c r="Q274" s="308" t="s">
        <v>267</v>
      </c>
      <c r="R274" s="308" t="s">
        <v>268</v>
      </c>
      <c r="S274" s="319"/>
      <c r="T274" s="316"/>
      <c r="U274" s="316"/>
      <c r="V274" s="316"/>
      <c r="W274" s="317" t="s">
        <v>471</v>
      </c>
      <c r="X274" s="317" t="s">
        <v>454</v>
      </c>
      <c r="Y274" s="320" t="s">
        <v>223</v>
      </c>
      <c r="Z274" s="321"/>
      <c r="AA274" s="321"/>
      <c r="AB274" s="321"/>
    </row>
    <row r="275" spans="1:28" x14ac:dyDescent="0.25">
      <c r="A275" s="307" t="s">
        <v>684</v>
      </c>
      <c r="B275" s="307" t="s">
        <v>685</v>
      </c>
      <c r="C275" s="308"/>
      <c r="D275" s="308" t="s">
        <v>262</v>
      </c>
      <c r="E275" s="308" t="s">
        <v>263</v>
      </c>
      <c r="F275" s="308">
        <v>3553</v>
      </c>
      <c r="G275" s="309">
        <v>71.62</v>
      </c>
      <c r="H275" s="310">
        <v>18</v>
      </c>
      <c r="I275" s="311" t="s">
        <v>276</v>
      </c>
      <c r="J275" s="312"/>
      <c r="K275" s="308"/>
      <c r="L275" s="308" t="s">
        <v>263</v>
      </c>
      <c r="M275" s="313">
        <v>44632.128472222219</v>
      </c>
      <c r="N275" s="308" t="s">
        <v>263</v>
      </c>
      <c r="O275" s="313">
        <v>44634.999305555553</v>
      </c>
      <c r="P275" s="314" t="s">
        <v>266</v>
      </c>
      <c r="Q275" s="308" t="s">
        <v>267</v>
      </c>
      <c r="R275" s="308" t="s">
        <v>268</v>
      </c>
      <c r="S275" s="319"/>
      <c r="T275" s="316"/>
      <c r="U275" s="316"/>
      <c r="V275" s="316"/>
      <c r="W275" s="317" t="s">
        <v>471</v>
      </c>
      <c r="X275" s="317" t="s">
        <v>454</v>
      </c>
      <c r="Y275" s="320" t="s">
        <v>223</v>
      </c>
      <c r="Z275" s="321"/>
      <c r="AA275" s="321"/>
      <c r="AB275" s="321"/>
    </row>
    <row r="276" spans="1:28" x14ac:dyDescent="0.25">
      <c r="A276" s="307" t="s">
        <v>686</v>
      </c>
      <c r="B276" s="307" t="s">
        <v>279</v>
      </c>
      <c r="C276" s="308"/>
      <c r="D276" s="308" t="s">
        <v>262</v>
      </c>
      <c r="E276" s="308" t="s">
        <v>263</v>
      </c>
      <c r="F276" s="308">
        <v>338</v>
      </c>
      <c r="G276" s="309">
        <v>45.43</v>
      </c>
      <c r="H276" s="310">
        <v>10</v>
      </c>
      <c r="I276" s="311" t="s">
        <v>273</v>
      </c>
      <c r="J276" s="312"/>
      <c r="K276" s="308"/>
      <c r="L276" s="308" t="s">
        <v>263</v>
      </c>
      <c r="M276" s="313">
        <v>44632.131944444445</v>
      </c>
      <c r="N276" s="308" t="s">
        <v>263</v>
      </c>
      <c r="O276" s="313">
        <v>44634.517361111109</v>
      </c>
      <c r="P276" s="314" t="s">
        <v>266</v>
      </c>
      <c r="Q276" s="308" t="s">
        <v>267</v>
      </c>
      <c r="R276" s="308" t="s">
        <v>268</v>
      </c>
      <c r="S276" s="319"/>
      <c r="T276" s="316"/>
      <c r="U276" s="316"/>
      <c r="V276" s="316"/>
      <c r="W276" s="317" t="s">
        <v>471</v>
      </c>
      <c r="X276" s="317" t="s">
        <v>454</v>
      </c>
      <c r="Y276" s="320" t="s">
        <v>223</v>
      </c>
      <c r="Z276" s="321"/>
      <c r="AA276" s="321"/>
      <c r="AB276" s="321"/>
    </row>
    <row r="277" spans="1:28" x14ac:dyDescent="0.25">
      <c r="A277" s="307" t="s">
        <v>687</v>
      </c>
      <c r="B277" s="307" t="s">
        <v>463</v>
      </c>
      <c r="C277" s="308"/>
      <c r="D277" s="308" t="s">
        <v>262</v>
      </c>
      <c r="E277" s="308" t="s">
        <v>263</v>
      </c>
      <c r="F277" s="308">
        <v>337</v>
      </c>
      <c r="G277" s="309">
        <v>50.03</v>
      </c>
      <c r="H277" s="310">
        <v>9</v>
      </c>
      <c r="I277" s="311" t="s">
        <v>268</v>
      </c>
      <c r="J277" s="312"/>
      <c r="K277" s="308"/>
      <c r="L277" s="308" t="s">
        <v>263</v>
      </c>
      <c r="M277" s="313">
        <v>44634.645833333336</v>
      </c>
      <c r="N277" s="308" t="s">
        <v>263</v>
      </c>
      <c r="O277" s="313">
        <v>44635.999305555553</v>
      </c>
      <c r="P277" s="314" t="s">
        <v>266</v>
      </c>
      <c r="Q277" s="308" t="s">
        <v>267</v>
      </c>
      <c r="R277" s="308" t="s">
        <v>268</v>
      </c>
      <c r="S277" s="319"/>
      <c r="T277" s="316"/>
      <c r="U277" s="316"/>
      <c r="V277" s="316"/>
      <c r="W277" s="317" t="s">
        <v>461</v>
      </c>
      <c r="X277" s="317" t="s">
        <v>454</v>
      </c>
      <c r="Y277" s="320" t="s">
        <v>223</v>
      </c>
      <c r="Z277" s="321"/>
      <c r="AA277" s="321"/>
      <c r="AB277" s="321"/>
    </row>
    <row r="278" spans="1:28" x14ac:dyDescent="0.25">
      <c r="A278" s="307" t="s">
        <v>688</v>
      </c>
      <c r="B278" s="307" t="s">
        <v>468</v>
      </c>
      <c r="C278" s="308"/>
      <c r="D278" s="308" t="s">
        <v>262</v>
      </c>
      <c r="E278" s="308" t="s">
        <v>263</v>
      </c>
      <c r="F278" s="308">
        <v>1315</v>
      </c>
      <c r="G278" s="309">
        <v>53.5</v>
      </c>
      <c r="H278" s="310">
        <v>13</v>
      </c>
      <c r="I278" s="311" t="s">
        <v>469</v>
      </c>
      <c r="J278" s="312"/>
      <c r="K278" s="308"/>
      <c r="L278" s="308" t="s">
        <v>263</v>
      </c>
      <c r="M278" s="313">
        <v>44634.770833333336</v>
      </c>
      <c r="N278" s="308" t="s">
        <v>263</v>
      </c>
      <c r="O278" s="313">
        <v>44634.90625</v>
      </c>
      <c r="P278" s="314" t="s">
        <v>266</v>
      </c>
      <c r="Q278" s="308" t="s">
        <v>267</v>
      </c>
      <c r="R278" s="308" t="s">
        <v>268</v>
      </c>
      <c r="S278" s="319"/>
      <c r="T278" s="316"/>
      <c r="U278" s="316"/>
      <c r="V278" s="316"/>
      <c r="W278" s="317" t="s">
        <v>461</v>
      </c>
      <c r="X278" s="317" t="s">
        <v>454</v>
      </c>
      <c r="Y278" s="320" t="s">
        <v>223</v>
      </c>
      <c r="Z278" s="321"/>
      <c r="AA278" s="321"/>
      <c r="AB278" s="321"/>
    </row>
    <row r="279" spans="1:28" x14ac:dyDescent="0.25">
      <c r="A279" s="307" t="s">
        <v>689</v>
      </c>
      <c r="B279" s="307" t="s">
        <v>456</v>
      </c>
      <c r="C279" s="308"/>
      <c r="D279" s="308" t="s">
        <v>262</v>
      </c>
      <c r="E279" s="308" t="s">
        <v>263</v>
      </c>
      <c r="F279" s="308">
        <v>318</v>
      </c>
      <c r="G279" s="309">
        <v>41.73</v>
      </c>
      <c r="H279" s="310">
        <v>8</v>
      </c>
      <c r="I279" s="311" t="s">
        <v>273</v>
      </c>
      <c r="J279" s="312"/>
      <c r="K279" s="308"/>
      <c r="L279" s="308" t="s">
        <v>263</v>
      </c>
      <c r="M279" s="313">
        <v>44634.864583333336</v>
      </c>
      <c r="N279" s="308" t="s">
        <v>263</v>
      </c>
      <c r="O279" s="313">
        <v>44635.260416666664</v>
      </c>
      <c r="P279" s="314" t="s">
        <v>266</v>
      </c>
      <c r="Q279" s="308" t="s">
        <v>267</v>
      </c>
      <c r="R279" s="308" t="s">
        <v>268</v>
      </c>
      <c r="S279" s="319"/>
      <c r="T279" s="316"/>
      <c r="U279" s="316"/>
      <c r="V279" s="316"/>
      <c r="W279" s="317" t="s">
        <v>457</v>
      </c>
      <c r="X279" s="317" t="s">
        <v>454</v>
      </c>
      <c r="Y279" s="320" t="s">
        <v>223</v>
      </c>
      <c r="Z279" s="321"/>
      <c r="AA279" s="321"/>
      <c r="AB279" s="321"/>
    </row>
    <row r="280" spans="1:28" x14ac:dyDescent="0.25">
      <c r="A280" s="307" t="s">
        <v>690</v>
      </c>
      <c r="B280" s="307" t="s">
        <v>691</v>
      </c>
      <c r="C280" s="308"/>
      <c r="D280" s="308" t="s">
        <v>262</v>
      </c>
      <c r="E280" s="308" t="s">
        <v>263</v>
      </c>
      <c r="F280" s="308">
        <v>496</v>
      </c>
      <c r="G280" s="309">
        <v>32.6</v>
      </c>
      <c r="H280" s="310">
        <v>13</v>
      </c>
      <c r="I280" s="311" t="s">
        <v>469</v>
      </c>
      <c r="J280" s="312"/>
      <c r="K280" s="308"/>
      <c r="L280" s="308" t="s">
        <v>263</v>
      </c>
      <c r="M280" s="313">
        <v>44635.112500000003</v>
      </c>
      <c r="N280" s="308" t="s">
        <v>263</v>
      </c>
      <c r="O280" s="313">
        <v>44635.541666666664</v>
      </c>
      <c r="P280" s="314" t="s">
        <v>266</v>
      </c>
      <c r="Q280" s="308" t="s">
        <v>267</v>
      </c>
      <c r="R280" s="308" t="s">
        <v>268</v>
      </c>
      <c r="S280" s="319"/>
      <c r="T280" s="316"/>
      <c r="U280" s="316"/>
      <c r="V280" s="316"/>
      <c r="W280" s="317" t="s">
        <v>457</v>
      </c>
      <c r="X280" s="317" t="s">
        <v>454</v>
      </c>
      <c r="Y280" s="320" t="s">
        <v>223</v>
      </c>
      <c r="Z280" s="321"/>
      <c r="AA280" s="321"/>
      <c r="AB280" s="321"/>
    </row>
    <row r="281" spans="1:28" x14ac:dyDescent="0.25">
      <c r="A281" s="307" t="s">
        <v>692</v>
      </c>
      <c r="B281" s="307" t="s">
        <v>693</v>
      </c>
      <c r="C281" s="308"/>
      <c r="D281" s="308" t="s">
        <v>262</v>
      </c>
      <c r="E281" s="308" t="s">
        <v>263</v>
      </c>
      <c r="F281" s="308">
        <v>1235</v>
      </c>
      <c r="G281" s="309">
        <v>61.67</v>
      </c>
      <c r="H281" s="310">
        <v>14</v>
      </c>
      <c r="I281" s="311" t="s">
        <v>276</v>
      </c>
      <c r="J281" s="312"/>
      <c r="K281" s="308"/>
      <c r="L281" s="308" t="s">
        <v>263</v>
      </c>
      <c r="M281" s="313">
        <v>44634.951388888891</v>
      </c>
      <c r="N281" s="308" t="s">
        <v>263</v>
      </c>
      <c r="O281" s="313">
        <v>44635.999305555553</v>
      </c>
      <c r="P281" s="314" t="s">
        <v>266</v>
      </c>
      <c r="Q281" s="308" t="s">
        <v>267</v>
      </c>
      <c r="R281" s="308" t="s">
        <v>268</v>
      </c>
      <c r="S281" s="319"/>
      <c r="T281" s="316"/>
      <c r="U281" s="316"/>
      <c r="V281" s="316"/>
      <c r="W281" s="317" t="s">
        <v>481</v>
      </c>
      <c r="X281" s="317" t="s">
        <v>454</v>
      </c>
      <c r="Y281" s="320" t="s">
        <v>223</v>
      </c>
      <c r="Z281" s="321"/>
      <c r="AA281" s="321"/>
      <c r="AB281" s="321"/>
    </row>
    <row r="282" spans="1:28" x14ac:dyDescent="0.25">
      <c r="A282" s="307" t="s">
        <v>694</v>
      </c>
      <c r="B282" s="307" t="s">
        <v>463</v>
      </c>
      <c r="C282" s="308"/>
      <c r="D282" s="308" t="s">
        <v>262</v>
      </c>
      <c r="E282" s="308" t="s">
        <v>263</v>
      </c>
      <c r="F282" s="308">
        <v>337</v>
      </c>
      <c r="G282" s="309">
        <v>50.03</v>
      </c>
      <c r="H282" s="310">
        <v>9</v>
      </c>
      <c r="I282" s="311" t="s">
        <v>268</v>
      </c>
      <c r="J282" s="312"/>
      <c r="K282" s="308"/>
      <c r="L282" s="308" t="s">
        <v>263</v>
      </c>
      <c r="M282" s="313">
        <v>44634.854166666664</v>
      </c>
      <c r="N282" s="308" t="s">
        <v>263</v>
      </c>
      <c r="O282" s="313">
        <v>44635.270833333336</v>
      </c>
      <c r="P282" s="314" t="s">
        <v>266</v>
      </c>
      <c r="Q282" s="308" t="s">
        <v>267</v>
      </c>
      <c r="R282" s="308" t="s">
        <v>268</v>
      </c>
      <c r="S282" s="319"/>
      <c r="T282" s="316"/>
      <c r="U282" s="316"/>
      <c r="V282" s="316"/>
      <c r="W282" s="317" t="s">
        <v>461</v>
      </c>
      <c r="X282" s="317" t="s">
        <v>454</v>
      </c>
      <c r="Y282" s="320" t="s">
        <v>223</v>
      </c>
      <c r="Z282" s="321"/>
      <c r="AA282" s="321"/>
      <c r="AB282" s="321"/>
    </row>
    <row r="283" spans="1:28" x14ac:dyDescent="0.25">
      <c r="A283" s="307" t="s">
        <v>695</v>
      </c>
      <c r="B283" s="307" t="s">
        <v>696</v>
      </c>
      <c r="C283" s="308"/>
      <c r="D283" s="308" t="s">
        <v>262</v>
      </c>
      <c r="E283" s="308" t="s">
        <v>263</v>
      </c>
      <c r="F283" s="308">
        <v>2638</v>
      </c>
      <c r="G283" s="309">
        <v>71.84</v>
      </c>
      <c r="H283" s="310">
        <v>16</v>
      </c>
      <c r="I283" s="311" t="s">
        <v>276</v>
      </c>
      <c r="J283" s="312"/>
      <c r="K283" s="308"/>
      <c r="L283" s="308" t="s">
        <v>263</v>
      </c>
      <c r="M283" s="313">
        <v>44634.826388888891</v>
      </c>
      <c r="N283" s="308" t="s">
        <v>263</v>
      </c>
      <c r="O283" s="313">
        <v>44635.999305555553</v>
      </c>
      <c r="P283" s="314" t="s">
        <v>266</v>
      </c>
      <c r="Q283" s="308" t="s">
        <v>267</v>
      </c>
      <c r="R283" s="308" t="s">
        <v>268</v>
      </c>
      <c r="S283" s="319"/>
      <c r="T283" s="316"/>
      <c r="U283" s="316"/>
      <c r="V283" s="316"/>
      <c r="W283" s="317" t="s">
        <v>457</v>
      </c>
      <c r="X283" s="317" t="s">
        <v>454</v>
      </c>
      <c r="Y283" s="320" t="s">
        <v>223</v>
      </c>
      <c r="Z283" s="321"/>
      <c r="AA283" s="321"/>
      <c r="AB283" s="321"/>
    </row>
    <row r="284" spans="1:28" x14ac:dyDescent="0.25">
      <c r="A284" s="307" t="s">
        <v>697</v>
      </c>
      <c r="B284" s="307" t="s">
        <v>459</v>
      </c>
      <c r="C284" s="308"/>
      <c r="D284" s="308" t="s">
        <v>262</v>
      </c>
      <c r="E284" s="308" t="s">
        <v>263</v>
      </c>
      <c r="F284" s="308">
        <v>337</v>
      </c>
      <c r="G284" s="309">
        <v>50.29</v>
      </c>
      <c r="H284" s="310">
        <v>9</v>
      </c>
      <c r="I284" s="311" t="s">
        <v>273</v>
      </c>
      <c r="J284" s="312"/>
      <c r="K284" s="308"/>
      <c r="L284" s="308" t="s">
        <v>263</v>
      </c>
      <c r="M284" s="313">
        <v>44635.1875</v>
      </c>
      <c r="N284" s="308" t="s">
        <v>263</v>
      </c>
      <c r="O284" s="313">
        <v>44635.670138888891</v>
      </c>
      <c r="P284" s="314" t="s">
        <v>266</v>
      </c>
      <c r="Q284" s="308" t="s">
        <v>267</v>
      </c>
      <c r="R284" s="308" t="s">
        <v>268</v>
      </c>
      <c r="S284" s="319"/>
      <c r="T284" s="316"/>
      <c r="U284" s="316"/>
      <c r="V284" s="316"/>
      <c r="W284" s="317" t="s">
        <v>453</v>
      </c>
      <c r="X284" s="317" t="s">
        <v>454</v>
      </c>
      <c r="Y284" s="320" t="s">
        <v>223</v>
      </c>
      <c r="Z284" s="321"/>
      <c r="AA284" s="321"/>
      <c r="AB284" s="321"/>
    </row>
    <row r="285" spans="1:28" x14ac:dyDescent="0.25">
      <c r="A285" s="307" t="s">
        <v>698</v>
      </c>
      <c r="B285" s="307" t="s">
        <v>493</v>
      </c>
      <c r="C285" s="308"/>
      <c r="D285" s="308" t="s">
        <v>262</v>
      </c>
      <c r="E285" s="308" t="s">
        <v>263</v>
      </c>
      <c r="F285" s="308">
        <v>482</v>
      </c>
      <c r="G285" s="309">
        <v>55.49</v>
      </c>
      <c r="H285" s="310">
        <v>10</v>
      </c>
      <c r="I285" s="311" t="s">
        <v>276</v>
      </c>
      <c r="J285" s="312"/>
      <c r="K285" s="308"/>
      <c r="L285" s="308" t="s">
        <v>263</v>
      </c>
      <c r="M285" s="313">
        <v>44634.659722222219</v>
      </c>
      <c r="N285" s="308" t="s">
        <v>263</v>
      </c>
      <c r="O285" s="313">
        <v>44634.673611111109</v>
      </c>
      <c r="P285" s="314" t="s">
        <v>266</v>
      </c>
      <c r="Q285" s="308" t="s">
        <v>267</v>
      </c>
      <c r="R285" s="308" t="s">
        <v>268</v>
      </c>
      <c r="S285" s="319"/>
      <c r="T285" s="316"/>
      <c r="U285" s="316"/>
      <c r="V285" s="316"/>
      <c r="W285" s="317" t="s">
        <v>457</v>
      </c>
      <c r="X285" s="317" t="s">
        <v>454</v>
      </c>
      <c r="Y285" s="320" t="s">
        <v>223</v>
      </c>
      <c r="Z285" s="321"/>
      <c r="AA285" s="321"/>
      <c r="AB285" s="321"/>
    </row>
    <row r="286" spans="1:28" x14ac:dyDescent="0.25">
      <c r="A286" s="307" t="s">
        <v>699</v>
      </c>
      <c r="B286" s="307" t="s">
        <v>700</v>
      </c>
      <c r="C286" s="308"/>
      <c r="D286" s="308" t="s">
        <v>262</v>
      </c>
      <c r="E286" s="308" t="s">
        <v>263</v>
      </c>
      <c r="F286" s="308">
        <v>431</v>
      </c>
      <c r="G286" s="309">
        <v>29.1</v>
      </c>
      <c r="H286" s="310">
        <v>13</v>
      </c>
      <c r="I286" s="311" t="s">
        <v>469</v>
      </c>
      <c r="J286" s="312"/>
      <c r="K286" s="308"/>
      <c r="L286" s="308" t="s">
        <v>263</v>
      </c>
      <c r="M286" s="313">
        <v>44632.020833333336</v>
      </c>
      <c r="N286" s="308" t="s">
        <v>263</v>
      </c>
      <c r="O286" s="313">
        <v>44634.423611111109</v>
      </c>
      <c r="P286" s="314" t="s">
        <v>266</v>
      </c>
      <c r="Q286" s="308" t="s">
        <v>267</v>
      </c>
      <c r="R286" s="308" t="s">
        <v>268</v>
      </c>
      <c r="S286" s="319"/>
      <c r="T286" s="316"/>
      <c r="U286" s="316"/>
      <c r="V286" s="316"/>
      <c r="W286" s="317" t="s">
        <v>481</v>
      </c>
      <c r="X286" s="317" t="s">
        <v>454</v>
      </c>
      <c r="Y286" s="320" t="s">
        <v>223</v>
      </c>
      <c r="Z286" s="321"/>
      <c r="AA286" s="321"/>
      <c r="AB286" s="321"/>
    </row>
    <row r="287" spans="1:28" x14ac:dyDescent="0.25">
      <c r="A287" s="307" t="s">
        <v>701</v>
      </c>
      <c r="B287" s="307" t="s">
        <v>486</v>
      </c>
      <c r="C287" s="308"/>
      <c r="D287" s="308" t="s">
        <v>262</v>
      </c>
      <c r="E287" s="308" t="s">
        <v>263</v>
      </c>
      <c r="F287" s="308">
        <v>320</v>
      </c>
      <c r="G287" s="309">
        <v>47.28</v>
      </c>
      <c r="H287" s="310">
        <v>14</v>
      </c>
      <c r="I287" s="311" t="s">
        <v>276</v>
      </c>
      <c r="J287" s="312"/>
      <c r="K287" s="308"/>
      <c r="L287" s="308" t="s">
        <v>263</v>
      </c>
      <c r="M287" s="313">
        <v>44632.291666666664</v>
      </c>
      <c r="N287" s="308" t="s">
        <v>263</v>
      </c>
      <c r="O287" s="313">
        <v>44634.743055555555</v>
      </c>
      <c r="P287" s="314" t="s">
        <v>266</v>
      </c>
      <c r="Q287" s="308" t="s">
        <v>267</v>
      </c>
      <c r="R287" s="308" t="s">
        <v>268</v>
      </c>
      <c r="S287" s="319"/>
      <c r="T287" s="316"/>
      <c r="U287" s="316"/>
      <c r="V287" s="316"/>
      <c r="W287" s="317" t="s">
        <v>453</v>
      </c>
      <c r="X287" s="317" t="s">
        <v>454</v>
      </c>
      <c r="Y287" s="320" t="s">
        <v>223</v>
      </c>
      <c r="Z287" s="321"/>
      <c r="AA287" s="321"/>
      <c r="AB287" s="321"/>
    </row>
    <row r="288" spans="1:28" x14ac:dyDescent="0.25">
      <c r="A288" s="307" t="s">
        <v>702</v>
      </c>
      <c r="B288" s="307" t="s">
        <v>487</v>
      </c>
      <c r="C288" s="308"/>
      <c r="D288" s="308" t="s">
        <v>262</v>
      </c>
      <c r="E288" s="308" t="s">
        <v>263</v>
      </c>
      <c r="F288" s="308">
        <v>320</v>
      </c>
      <c r="G288" s="309">
        <v>47.28</v>
      </c>
      <c r="H288" s="310">
        <v>9</v>
      </c>
      <c r="I288" s="311" t="s">
        <v>273</v>
      </c>
      <c r="J288" s="312"/>
      <c r="K288" s="308"/>
      <c r="L288" s="308" t="s">
        <v>263</v>
      </c>
      <c r="M288" s="313">
        <v>44632.3125</v>
      </c>
      <c r="N288" s="308" t="s">
        <v>263</v>
      </c>
      <c r="O288" s="313">
        <v>44634.916666666664</v>
      </c>
      <c r="P288" s="314" t="s">
        <v>266</v>
      </c>
      <c r="Q288" s="308" t="s">
        <v>267</v>
      </c>
      <c r="R288" s="308" t="s">
        <v>268</v>
      </c>
      <c r="S288" s="319"/>
      <c r="T288" s="316"/>
      <c r="U288" s="316"/>
      <c r="V288" s="316"/>
      <c r="W288" s="317" t="s">
        <v>453</v>
      </c>
      <c r="X288" s="317" t="s">
        <v>454</v>
      </c>
      <c r="Y288" s="320" t="s">
        <v>223</v>
      </c>
      <c r="Z288" s="321"/>
      <c r="AA288" s="321"/>
      <c r="AB288" s="321"/>
    </row>
    <row r="289" spans="1:28" x14ac:dyDescent="0.25">
      <c r="A289" s="307" t="s">
        <v>703</v>
      </c>
      <c r="B289" s="307" t="s">
        <v>480</v>
      </c>
      <c r="C289" s="308"/>
      <c r="D289" s="308" t="s">
        <v>262</v>
      </c>
      <c r="E289" s="308" t="s">
        <v>263</v>
      </c>
      <c r="F289" s="308">
        <v>325</v>
      </c>
      <c r="G289" s="309">
        <v>49.75</v>
      </c>
      <c r="H289" s="310">
        <v>9</v>
      </c>
      <c r="I289" s="311" t="s">
        <v>273</v>
      </c>
      <c r="J289" s="312"/>
      <c r="K289" s="308"/>
      <c r="L289" s="308" t="s">
        <v>263</v>
      </c>
      <c r="M289" s="313">
        <v>44635.479166666664</v>
      </c>
      <c r="N289" s="308" t="s">
        <v>263</v>
      </c>
      <c r="O289" s="313">
        <v>44635.940972222219</v>
      </c>
      <c r="P289" s="314" t="s">
        <v>266</v>
      </c>
      <c r="Q289" s="308" t="s">
        <v>267</v>
      </c>
      <c r="R289" s="308" t="s">
        <v>268</v>
      </c>
      <c r="S289" s="319"/>
      <c r="T289" s="316"/>
      <c r="U289" s="316"/>
      <c r="V289" s="316"/>
      <c r="W289" s="317" t="s">
        <v>453</v>
      </c>
      <c r="X289" s="317" t="s">
        <v>454</v>
      </c>
      <c r="Y289" s="320" t="s">
        <v>223</v>
      </c>
      <c r="Z289" s="321"/>
      <c r="AA289" s="321"/>
      <c r="AB289" s="321"/>
    </row>
    <row r="290" spans="1:28" x14ac:dyDescent="0.25">
      <c r="A290" s="307" t="s">
        <v>704</v>
      </c>
      <c r="B290" s="307" t="s">
        <v>456</v>
      </c>
      <c r="C290" s="308"/>
      <c r="D290" s="308" t="s">
        <v>262</v>
      </c>
      <c r="E290" s="308" t="s">
        <v>263</v>
      </c>
      <c r="F290" s="308">
        <v>318</v>
      </c>
      <c r="G290" s="309">
        <v>41.73</v>
      </c>
      <c r="H290" s="310">
        <v>8</v>
      </c>
      <c r="I290" s="311" t="s">
        <v>273</v>
      </c>
      <c r="J290" s="312"/>
      <c r="K290" s="308"/>
      <c r="L290" s="308" t="s">
        <v>263</v>
      </c>
      <c r="M290" s="313">
        <v>44635.479166666664</v>
      </c>
      <c r="N290" s="308" t="s">
        <v>263</v>
      </c>
      <c r="O290" s="313">
        <v>44636.270833333336</v>
      </c>
      <c r="P290" s="314" t="s">
        <v>266</v>
      </c>
      <c r="Q290" s="308" t="s">
        <v>267</v>
      </c>
      <c r="R290" s="308" t="s">
        <v>268</v>
      </c>
      <c r="S290" s="319"/>
      <c r="T290" s="316"/>
      <c r="U290" s="316"/>
      <c r="V290" s="316"/>
      <c r="W290" s="317" t="s">
        <v>461</v>
      </c>
      <c r="X290" s="317" t="s">
        <v>454</v>
      </c>
      <c r="Y290" s="320" t="s">
        <v>223</v>
      </c>
      <c r="Z290" s="321"/>
      <c r="AA290" s="321"/>
      <c r="AB290" s="321"/>
    </row>
    <row r="291" spans="1:28" x14ac:dyDescent="0.25">
      <c r="A291" s="307" t="s">
        <v>705</v>
      </c>
      <c r="B291" s="307" t="s">
        <v>463</v>
      </c>
      <c r="C291" s="308"/>
      <c r="D291" s="308" t="s">
        <v>262</v>
      </c>
      <c r="E291" s="308" t="s">
        <v>263</v>
      </c>
      <c r="F291" s="308">
        <v>337</v>
      </c>
      <c r="G291" s="309">
        <v>50.03</v>
      </c>
      <c r="H291" s="310">
        <v>9</v>
      </c>
      <c r="I291" s="311" t="s">
        <v>268</v>
      </c>
      <c r="J291" s="312"/>
      <c r="K291" s="308"/>
      <c r="L291" s="308" t="s">
        <v>263</v>
      </c>
      <c r="M291" s="313">
        <v>44635.527777777781</v>
      </c>
      <c r="N291" s="308" t="s">
        <v>263</v>
      </c>
      <c r="O291" s="313">
        <v>44636.277777777781</v>
      </c>
      <c r="P291" s="314" t="s">
        <v>266</v>
      </c>
      <c r="Q291" s="308" t="s">
        <v>267</v>
      </c>
      <c r="R291" s="308" t="s">
        <v>268</v>
      </c>
      <c r="S291" s="319"/>
      <c r="T291" s="316"/>
      <c r="U291" s="316"/>
      <c r="V291" s="316"/>
      <c r="W291" s="317" t="s">
        <v>461</v>
      </c>
      <c r="X291" s="317" t="s">
        <v>454</v>
      </c>
      <c r="Y291" s="320" t="s">
        <v>223</v>
      </c>
      <c r="Z291" s="321"/>
      <c r="AA291" s="321"/>
      <c r="AB291" s="321"/>
    </row>
    <row r="292" spans="1:28" x14ac:dyDescent="0.25">
      <c r="A292" s="307" t="s">
        <v>706</v>
      </c>
      <c r="B292" s="307" t="s">
        <v>452</v>
      </c>
      <c r="C292" s="308"/>
      <c r="D292" s="308" t="s">
        <v>262</v>
      </c>
      <c r="E292" s="308" t="s">
        <v>263</v>
      </c>
      <c r="F292" s="308">
        <v>498</v>
      </c>
      <c r="G292" s="309">
        <v>51.02</v>
      </c>
      <c r="H292" s="310">
        <v>10</v>
      </c>
      <c r="I292" s="311" t="s">
        <v>276</v>
      </c>
      <c r="J292" s="312"/>
      <c r="K292" s="308"/>
      <c r="L292" s="308" t="s">
        <v>263</v>
      </c>
      <c r="M292" s="313">
        <v>44635.645833333336</v>
      </c>
      <c r="N292" s="308" t="s">
        <v>263</v>
      </c>
      <c r="O292" s="313">
        <v>44636.881944444445</v>
      </c>
      <c r="P292" s="314" t="s">
        <v>266</v>
      </c>
      <c r="Q292" s="308" t="s">
        <v>267</v>
      </c>
      <c r="R292" s="308" t="s">
        <v>268</v>
      </c>
      <c r="S292" s="319"/>
      <c r="T292" s="316"/>
      <c r="U292" s="316"/>
      <c r="V292" s="316"/>
      <c r="W292" s="317" t="s">
        <v>453</v>
      </c>
      <c r="X292" s="317" t="s">
        <v>454</v>
      </c>
      <c r="Y292" s="320" t="s">
        <v>223</v>
      </c>
      <c r="Z292" s="321"/>
      <c r="AA292" s="321"/>
      <c r="AB292" s="321"/>
    </row>
    <row r="293" spans="1:28" x14ac:dyDescent="0.25">
      <c r="A293" s="307" t="s">
        <v>707</v>
      </c>
      <c r="B293" s="307" t="s">
        <v>511</v>
      </c>
      <c r="C293" s="308"/>
      <c r="D293" s="308" t="s">
        <v>262</v>
      </c>
      <c r="E293" s="308" t="s">
        <v>263</v>
      </c>
      <c r="F293" s="308">
        <v>341</v>
      </c>
      <c r="G293" s="309">
        <v>49.4</v>
      </c>
      <c r="H293" s="310">
        <v>9</v>
      </c>
      <c r="I293" s="311" t="s">
        <v>273</v>
      </c>
      <c r="J293" s="312"/>
      <c r="K293" s="308"/>
      <c r="L293" s="308" t="s">
        <v>263</v>
      </c>
      <c r="M293" s="313">
        <v>44635.680555555555</v>
      </c>
      <c r="N293" s="308" t="s">
        <v>263</v>
      </c>
      <c r="O293" s="313">
        <v>44636.881944444445</v>
      </c>
      <c r="P293" s="314" t="s">
        <v>266</v>
      </c>
      <c r="Q293" s="308" t="s">
        <v>267</v>
      </c>
      <c r="R293" s="308" t="s">
        <v>268</v>
      </c>
      <c r="S293" s="319"/>
      <c r="T293" s="316"/>
      <c r="U293" s="316"/>
      <c r="V293" s="316"/>
      <c r="W293" s="317" t="s">
        <v>453</v>
      </c>
      <c r="X293" s="317" t="s">
        <v>454</v>
      </c>
      <c r="Y293" s="320" t="s">
        <v>223</v>
      </c>
      <c r="Z293" s="321"/>
      <c r="AA293" s="321"/>
      <c r="AB293" s="321"/>
    </row>
    <row r="294" spans="1:28" x14ac:dyDescent="0.25">
      <c r="A294" s="307" t="s">
        <v>708</v>
      </c>
      <c r="B294" s="307" t="s">
        <v>609</v>
      </c>
      <c r="C294" s="308"/>
      <c r="D294" s="308" t="s">
        <v>262</v>
      </c>
      <c r="E294" s="308" t="s">
        <v>263</v>
      </c>
      <c r="F294" s="308">
        <v>496</v>
      </c>
      <c r="G294" s="309">
        <v>32.6</v>
      </c>
      <c r="H294" s="310">
        <v>13</v>
      </c>
      <c r="I294" s="311" t="s">
        <v>469</v>
      </c>
      <c r="J294" s="312"/>
      <c r="K294" s="308"/>
      <c r="L294" s="308" t="s">
        <v>263</v>
      </c>
      <c r="M294" s="313">
        <v>44635.854166666664</v>
      </c>
      <c r="N294" s="308" t="s">
        <v>263</v>
      </c>
      <c r="O294" s="313">
        <v>44635.999305555553</v>
      </c>
      <c r="P294" s="314" t="s">
        <v>266</v>
      </c>
      <c r="Q294" s="308" t="s">
        <v>267</v>
      </c>
      <c r="R294" s="308" t="s">
        <v>268</v>
      </c>
      <c r="S294" s="319"/>
      <c r="T294" s="316"/>
      <c r="U294" s="316"/>
      <c r="V294" s="316"/>
      <c r="W294" s="317" t="s">
        <v>453</v>
      </c>
      <c r="X294" s="317" t="s">
        <v>454</v>
      </c>
      <c r="Y294" s="320" t="s">
        <v>223</v>
      </c>
      <c r="Z294" s="321"/>
      <c r="AA294" s="321"/>
      <c r="AB294" s="321"/>
    </row>
    <row r="295" spans="1:28" x14ac:dyDescent="0.25">
      <c r="A295" s="307" t="s">
        <v>709</v>
      </c>
      <c r="B295" s="307" t="s">
        <v>568</v>
      </c>
      <c r="C295" s="308"/>
      <c r="D295" s="308" t="s">
        <v>262</v>
      </c>
      <c r="E295" s="308" t="s">
        <v>263</v>
      </c>
      <c r="F295" s="308">
        <v>443</v>
      </c>
      <c r="G295" s="309">
        <v>52</v>
      </c>
      <c r="H295" s="310">
        <v>9</v>
      </c>
      <c r="I295" s="311" t="s">
        <v>273</v>
      </c>
      <c r="J295" s="312"/>
      <c r="K295" s="308"/>
      <c r="L295" s="308" t="s">
        <v>263</v>
      </c>
      <c r="M295" s="313">
        <v>44636.145833333336</v>
      </c>
      <c r="N295" s="308" t="s">
        <v>263</v>
      </c>
      <c r="O295" s="313">
        <v>44637.083333333336</v>
      </c>
      <c r="P295" s="314" t="s">
        <v>266</v>
      </c>
      <c r="Q295" s="308" t="s">
        <v>267</v>
      </c>
      <c r="R295" s="308" t="s">
        <v>268</v>
      </c>
      <c r="S295" s="319"/>
      <c r="T295" s="316"/>
      <c r="U295" s="316"/>
      <c r="V295" s="316"/>
      <c r="W295" s="317" t="s">
        <v>457</v>
      </c>
      <c r="X295" s="317" t="s">
        <v>454</v>
      </c>
      <c r="Y295" s="320" t="s">
        <v>223</v>
      </c>
      <c r="Z295" s="321"/>
      <c r="AA295" s="321"/>
      <c r="AB295" s="321"/>
    </row>
    <row r="296" spans="1:28" x14ac:dyDescent="0.25">
      <c r="A296" s="307" t="s">
        <v>710</v>
      </c>
      <c r="B296" s="307" t="s">
        <v>654</v>
      </c>
      <c r="C296" s="308"/>
      <c r="D296" s="308" t="s">
        <v>262</v>
      </c>
      <c r="E296" s="308" t="s">
        <v>263</v>
      </c>
      <c r="F296" s="308">
        <v>3601</v>
      </c>
      <c r="G296" s="309">
        <v>87.07</v>
      </c>
      <c r="H296" s="310">
        <v>18</v>
      </c>
      <c r="I296" s="311" t="s">
        <v>276</v>
      </c>
      <c r="J296" s="312"/>
      <c r="K296" s="308"/>
      <c r="L296" s="308" t="s">
        <v>263</v>
      </c>
      <c r="M296" s="313">
        <v>44635.989583333336</v>
      </c>
      <c r="N296" s="308" t="s">
        <v>263</v>
      </c>
      <c r="O296" s="313">
        <v>44638.163194444445</v>
      </c>
      <c r="P296" s="314" t="s">
        <v>266</v>
      </c>
      <c r="Q296" s="308" t="s">
        <v>267</v>
      </c>
      <c r="R296" s="308" t="s">
        <v>268</v>
      </c>
      <c r="S296" s="319"/>
      <c r="T296" s="316"/>
      <c r="U296" s="316"/>
      <c r="V296" s="316"/>
      <c r="W296" s="317" t="s">
        <v>457</v>
      </c>
      <c r="X296" s="317" t="s">
        <v>454</v>
      </c>
      <c r="Y296" s="320" t="s">
        <v>223</v>
      </c>
      <c r="Z296" s="321"/>
      <c r="AA296" s="321"/>
      <c r="AB296" s="321"/>
    </row>
    <row r="297" spans="1:28" x14ac:dyDescent="0.25">
      <c r="A297" s="307" t="s">
        <v>711</v>
      </c>
      <c r="B297" s="307" t="s">
        <v>712</v>
      </c>
      <c r="C297" s="308"/>
      <c r="D297" s="308" t="s">
        <v>262</v>
      </c>
      <c r="E297" s="308" t="s">
        <v>263</v>
      </c>
      <c r="F297" s="308">
        <v>1315</v>
      </c>
      <c r="G297" s="309">
        <v>53.5</v>
      </c>
      <c r="H297" s="310">
        <v>13</v>
      </c>
      <c r="I297" s="311" t="s">
        <v>469</v>
      </c>
      <c r="J297" s="312"/>
      <c r="K297" s="308"/>
      <c r="L297" s="308" t="s">
        <v>263</v>
      </c>
      <c r="M297" s="313">
        <v>44636.385416666664</v>
      </c>
      <c r="N297" s="308" t="s">
        <v>263</v>
      </c>
      <c r="O297" s="313">
        <v>44636.999305555553</v>
      </c>
      <c r="P297" s="314" t="s">
        <v>266</v>
      </c>
      <c r="Q297" s="308" t="s">
        <v>267</v>
      </c>
      <c r="R297" s="308" t="s">
        <v>268</v>
      </c>
      <c r="S297" s="319"/>
      <c r="T297" s="316"/>
      <c r="U297" s="316"/>
      <c r="V297" s="316"/>
      <c r="W297" s="317" t="s">
        <v>457</v>
      </c>
      <c r="X297" s="317" t="s">
        <v>454</v>
      </c>
      <c r="Y297" s="320" t="s">
        <v>223</v>
      </c>
      <c r="Z297" s="321"/>
      <c r="AA297" s="321"/>
      <c r="AB297" s="321"/>
    </row>
    <row r="298" spans="1:28" x14ac:dyDescent="0.25">
      <c r="A298" s="307" t="s">
        <v>713</v>
      </c>
      <c r="B298" s="307" t="s">
        <v>492</v>
      </c>
      <c r="C298" s="308"/>
      <c r="D298" s="308" t="s">
        <v>262</v>
      </c>
      <c r="E298" s="308" t="s">
        <v>263</v>
      </c>
      <c r="F298" s="308">
        <v>385</v>
      </c>
      <c r="G298" s="309">
        <v>48.04</v>
      </c>
      <c r="H298" s="310">
        <v>10</v>
      </c>
      <c r="I298" s="311" t="s">
        <v>276</v>
      </c>
      <c r="J298" s="312"/>
      <c r="K298" s="308"/>
      <c r="L298" s="308" t="s">
        <v>263</v>
      </c>
      <c r="M298" s="313">
        <v>44636.020833333336</v>
      </c>
      <c r="N298" s="308" t="s">
        <v>263</v>
      </c>
      <c r="O298" s="313">
        <v>44637.0625</v>
      </c>
      <c r="P298" s="314" t="s">
        <v>266</v>
      </c>
      <c r="Q298" s="308" t="s">
        <v>267</v>
      </c>
      <c r="R298" s="308" t="s">
        <v>268</v>
      </c>
      <c r="S298" s="319"/>
      <c r="T298" s="316"/>
      <c r="U298" s="316"/>
      <c r="V298" s="316"/>
      <c r="W298" s="317" t="s">
        <v>453</v>
      </c>
      <c r="X298" s="317" t="s">
        <v>454</v>
      </c>
      <c r="Y298" s="320" t="s">
        <v>223</v>
      </c>
      <c r="Z298" s="321"/>
      <c r="AA298" s="321"/>
      <c r="AB298" s="321"/>
    </row>
    <row r="299" spans="1:28" x14ac:dyDescent="0.25">
      <c r="A299" s="307" t="s">
        <v>714</v>
      </c>
      <c r="B299" s="307" t="s">
        <v>464</v>
      </c>
      <c r="C299" s="308"/>
      <c r="D299" s="308" t="s">
        <v>262</v>
      </c>
      <c r="E299" s="308" t="s">
        <v>263</v>
      </c>
      <c r="F299" s="308">
        <v>460</v>
      </c>
      <c r="G299" s="309">
        <v>48.09</v>
      </c>
      <c r="H299" s="310">
        <v>10</v>
      </c>
      <c r="I299" s="311" t="s">
        <v>276</v>
      </c>
      <c r="J299" s="312"/>
      <c r="K299" s="308"/>
      <c r="L299" s="308" t="s">
        <v>263</v>
      </c>
      <c r="M299" s="313">
        <v>44636.079861111109</v>
      </c>
      <c r="N299" s="308" t="s">
        <v>263</v>
      </c>
      <c r="O299" s="313">
        <v>44636.586805555555</v>
      </c>
      <c r="P299" s="314" t="s">
        <v>266</v>
      </c>
      <c r="Q299" s="308" t="s">
        <v>267</v>
      </c>
      <c r="R299" s="308" t="s">
        <v>268</v>
      </c>
      <c r="S299" s="319"/>
      <c r="T299" s="316"/>
      <c r="U299" s="316"/>
      <c r="V299" s="316"/>
      <c r="W299" s="317" t="s">
        <v>453</v>
      </c>
      <c r="X299" s="317" t="s">
        <v>454</v>
      </c>
      <c r="Y299" s="320" t="s">
        <v>223</v>
      </c>
      <c r="Z299" s="321"/>
      <c r="AA299" s="321"/>
      <c r="AB299" s="321"/>
    </row>
    <row r="300" spans="1:28" x14ac:dyDescent="0.25">
      <c r="A300" s="307" t="s">
        <v>715</v>
      </c>
      <c r="B300" s="307" t="s">
        <v>455</v>
      </c>
      <c r="C300" s="308"/>
      <c r="D300" s="308" t="s">
        <v>262</v>
      </c>
      <c r="E300" s="308" t="s">
        <v>263</v>
      </c>
      <c r="F300" s="308">
        <v>448.62</v>
      </c>
      <c r="G300" s="309">
        <v>49.92</v>
      </c>
      <c r="H300" s="310">
        <v>9</v>
      </c>
      <c r="I300" s="311" t="s">
        <v>273</v>
      </c>
      <c r="J300" s="312"/>
      <c r="K300" s="308"/>
      <c r="L300" s="308" t="s">
        <v>263</v>
      </c>
      <c r="M300" s="313">
        <v>44636.121527777781</v>
      </c>
      <c r="N300" s="308" t="s">
        <v>263</v>
      </c>
      <c r="O300" s="313">
        <v>44637.138888888891</v>
      </c>
      <c r="P300" s="314" t="s">
        <v>266</v>
      </c>
      <c r="Q300" s="308" t="s">
        <v>267</v>
      </c>
      <c r="R300" s="308" t="s">
        <v>268</v>
      </c>
      <c r="S300" s="319"/>
      <c r="T300" s="316"/>
      <c r="U300" s="316"/>
      <c r="V300" s="316"/>
      <c r="W300" s="317" t="s">
        <v>453</v>
      </c>
      <c r="X300" s="317" t="s">
        <v>454</v>
      </c>
      <c r="Y300" s="320" t="s">
        <v>223</v>
      </c>
      <c r="Z300" s="321"/>
      <c r="AA300" s="321"/>
      <c r="AB300" s="321"/>
    </row>
    <row r="301" spans="1:28" x14ac:dyDescent="0.25">
      <c r="A301" s="307" t="s">
        <v>716</v>
      </c>
      <c r="B301" s="307" t="s">
        <v>478</v>
      </c>
      <c r="C301" s="308"/>
      <c r="D301" s="308" t="s">
        <v>262</v>
      </c>
      <c r="E301" s="308" t="s">
        <v>263</v>
      </c>
      <c r="F301" s="308">
        <v>449</v>
      </c>
      <c r="G301" s="309">
        <v>50.3</v>
      </c>
      <c r="H301" s="310">
        <v>9</v>
      </c>
      <c r="I301" s="311" t="s">
        <v>273</v>
      </c>
      <c r="J301" s="312"/>
      <c r="K301" s="308"/>
      <c r="L301" s="308" t="s">
        <v>263</v>
      </c>
      <c r="M301" s="313">
        <v>44636.291666666664</v>
      </c>
      <c r="N301" s="308" t="s">
        <v>263</v>
      </c>
      <c r="O301" s="313">
        <v>44636.958333333336</v>
      </c>
      <c r="P301" s="314" t="s">
        <v>266</v>
      </c>
      <c r="Q301" s="308" t="s">
        <v>267</v>
      </c>
      <c r="R301" s="308" t="s">
        <v>268</v>
      </c>
      <c r="S301" s="319"/>
      <c r="T301" s="316"/>
      <c r="U301" s="316"/>
      <c r="V301" s="316"/>
      <c r="W301" s="317" t="s">
        <v>453</v>
      </c>
      <c r="X301" s="317" t="s">
        <v>454</v>
      </c>
      <c r="Y301" s="320" t="s">
        <v>223</v>
      </c>
      <c r="Z301" s="321"/>
      <c r="AA301" s="321"/>
      <c r="AB301" s="321"/>
    </row>
    <row r="302" spans="1:28" x14ac:dyDescent="0.25">
      <c r="A302" s="307" t="s">
        <v>717</v>
      </c>
      <c r="B302" s="307" t="s">
        <v>691</v>
      </c>
      <c r="C302" s="308"/>
      <c r="D302" s="308" t="s">
        <v>262</v>
      </c>
      <c r="E302" s="308" t="s">
        <v>263</v>
      </c>
      <c r="F302" s="308">
        <v>496</v>
      </c>
      <c r="G302" s="309">
        <v>32.6</v>
      </c>
      <c r="H302" s="310">
        <v>13</v>
      </c>
      <c r="I302" s="311" t="s">
        <v>469</v>
      </c>
      <c r="J302" s="312"/>
      <c r="K302" s="308"/>
      <c r="L302" s="308" t="s">
        <v>263</v>
      </c>
      <c r="M302" s="313">
        <v>44635.737500000003</v>
      </c>
      <c r="N302" s="308" t="s">
        <v>263</v>
      </c>
      <c r="O302" s="313">
        <v>44636.695833333331</v>
      </c>
      <c r="P302" s="314" t="s">
        <v>266</v>
      </c>
      <c r="Q302" s="308" t="s">
        <v>267</v>
      </c>
      <c r="R302" s="308" t="s">
        <v>268</v>
      </c>
      <c r="S302" s="319"/>
      <c r="T302" s="316"/>
      <c r="U302" s="316"/>
      <c r="V302" s="316"/>
      <c r="W302" s="317" t="s">
        <v>481</v>
      </c>
      <c r="X302" s="317" t="s">
        <v>454</v>
      </c>
      <c r="Y302" s="320" t="s">
        <v>223</v>
      </c>
      <c r="Z302" s="321"/>
      <c r="AA302" s="321"/>
      <c r="AB302" s="321"/>
    </row>
    <row r="303" spans="1:28" x14ac:dyDescent="0.25">
      <c r="A303" s="307" t="s">
        <v>718</v>
      </c>
      <c r="B303" s="307" t="s">
        <v>501</v>
      </c>
      <c r="C303" s="308"/>
      <c r="D303" s="308" t="s">
        <v>262</v>
      </c>
      <c r="E303" s="308" t="s">
        <v>263</v>
      </c>
      <c r="F303" s="308">
        <v>495</v>
      </c>
      <c r="G303" s="309">
        <v>45.29</v>
      </c>
      <c r="H303" s="310">
        <v>11</v>
      </c>
      <c r="I303" s="311" t="s">
        <v>276</v>
      </c>
      <c r="J303" s="312"/>
      <c r="K303" s="308"/>
      <c r="L303" s="308" t="s">
        <v>263</v>
      </c>
      <c r="M303" s="313">
        <v>44635.670138888891</v>
      </c>
      <c r="N303" s="308" t="s">
        <v>263</v>
      </c>
      <c r="O303" s="313">
        <v>44635.722222222219</v>
      </c>
      <c r="P303" s="314" t="s">
        <v>266</v>
      </c>
      <c r="Q303" s="308" t="s">
        <v>267</v>
      </c>
      <c r="R303" s="308" t="s">
        <v>268</v>
      </c>
      <c r="S303" s="319"/>
      <c r="T303" s="316"/>
      <c r="U303" s="316"/>
      <c r="V303" s="316"/>
      <c r="W303" s="317" t="s">
        <v>481</v>
      </c>
      <c r="X303" s="317" t="s">
        <v>454</v>
      </c>
      <c r="Y303" s="320" t="s">
        <v>223</v>
      </c>
      <c r="Z303" s="321"/>
      <c r="AA303" s="321"/>
      <c r="AB303" s="321"/>
    </row>
    <row r="304" spans="1:28" x14ac:dyDescent="0.25">
      <c r="A304" s="307" t="s">
        <v>719</v>
      </c>
      <c r="B304" s="307" t="s">
        <v>493</v>
      </c>
      <c r="C304" s="308"/>
      <c r="D304" s="308" t="s">
        <v>262</v>
      </c>
      <c r="E304" s="308" t="s">
        <v>263</v>
      </c>
      <c r="F304" s="308">
        <v>482</v>
      </c>
      <c r="G304" s="309">
        <v>55.49</v>
      </c>
      <c r="H304" s="310">
        <v>10</v>
      </c>
      <c r="I304" s="311" t="s">
        <v>276</v>
      </c>
      <c r="J304" s="312"/>
      <c r="K304" s="308"/>
      <c r="L304" s="308" t="s">
        <v>263</v>
      </c>
      <c r="M304" s="313">
        <v>44636.020833333336</v>
      </c>
      <c r="N304" s="308" t="s">
        <v>263</v>
      </c>
      <c r="O304" s="313">
        <v>44636.9375</v>
      </c>
      <c r="P304" s="314" t="s">
        <v>266</v>
      </c>
      <c r="Q304" s="308" t="s">
        <v>267</v>
      </c>
      <c r="R304" s="308" t="s">
        <v>268</v>
      </c>
      <c r="S304" s="319"/>
      <c r="T304" s="316"/>
      <c r="U304" s="316"/>
      <c r="V304" s="316"/>
      <c r="W304" s="317" t="s">
        <v>479</v>
      </c>
      <c r="X304" s="317" t="s">
        <v>454</v>
      </c>
      <c r="Y304" s="320" t="s">
        <v>223</v>
      </c>
      <c r="Z304" s="321"/>
      <c r="AA304" s="321"/>
      <c r="AB304" s="321"/>
    </row>
    <row r="305" spans="1:28" x14ac:dyDescent="0.25">
      <c r="A305" s="307" t="s">
        <v>720</v>
      </c>
      <c r="B305" s="307" t="s">
        <v>503</v>
      </c>
      <c r="C305" s="308"/>
      <c r="D305" s="308" t="s">
        <v>262</v>
      </c>
      <c r="E305" s="308" t="s">
        <v>263</v>
      </c>
      <c r="F305" s="308">
        <v>494</v>
      </c>
      <c r="G305" s="309">
        <v>47.97</v>
      </c>
      <c r="H305" s="310">
        <v>10</v>
      </c>
      <c r="I305" s="311" t="s">
        <v>276</v>
      </c>
      <c r="J305" s="312"/>
      <c r="K305" s="308"/>
      <c r="L305" s="308" t="s">
        <v>263</v>
      </c>
      <c r="M305" s="313">
        <v>44636.236111111109</v>
      </c>
      <c r="N305" s="308" t="s">
        <v>263</v>
      </c>
      <c r="O305" s="313">
        <v>44637.138888888891</v>
      </c>
      <c r="P305" s="314" t="s">
        <v>266</v>
      </c>
      <c r="Q305" s="308" t="s">
        <v>267</v>
      </c>
      <c r="R305" s="308" t="s">
        <v>268</v>
      </c>
      <c r="S305" s="319"/>
      <c r="T305" s="316"/>
      <c r="U305" s="316"/>
      <c r="V305" s="316"/>
      <c r="W305" s="317" t="s">
        <v>457</v>
      </c>
      <c r="X305" s="317" t="s">
        <v>454</v>
      </c>
      <c r="Y305" s="320" t="s">
        <v>223</v>
      </c>
      <c r="Z305" s="321"/>
      <c r="AA305" s="321"/>
      <c r="AB305" s="321"/>
    </row>
    <row r="306" spans="1:28" x14ac:dyDescent="0.25">
      <c r="A306" s="307" t="s">
        <v>721</v>
      </c>
      <c r="B306" s="307" t="s">
        <v>500</v>
      </c>
      <c r="C306" s="308"/>
      <c r="D306" s="308" t="s">
        <v>262</v>
      </c>
      <c r="E306" s="308" t="s">
        <v>263</v>
      </c>
      <c r="F306" s="308">
        <v>442</v>
      </c>
      <c r="G306" s="309">
        <v>29.73</v>
      </c>
      <c r="H306" s="310">
        <v>11</v>
      </c>
      <c r="I306" s="311" t="s">
        <v>469</v>
      </c>
      <c r="J306" s="312"/>
      <c r="K306" s="308"/>
      <c r="L306" s="308" t="s">
        <v>263</v>
      </c>
      <c r="M306" s="313">
        <v>44636.666666666664</v>
      </c>
      <c r="N306" s="308" t="s">
        <v>263</v>
      </c>
      <c r="O306" s="313">
        <v>44637.614583333336</v>
      </c>
      <c r="P306" s="314" t="s">
        <v>266</v>
      </c>
      <c r="Q306" s="308" t="s">
        <v>267</v>
      </c>
      <c r="R306" s="308" t="s">
        <v>268</v>
      </c>
      <c r="S306" s="319"/>
      <c r="T306" s="316"/>
      <c r="U306" s="316"/>
      <c r="V306" s="316"/>
      <c r="W306" s="317" t="s">
        <v>471</v>
      </c>
      <c r="X306" s="317" t="s">
        <v>454</v>
      </c>
      <c r="Y306" s="320" t="s">
        <v>223</v>
      </c>
      <c r="Z306" s="321"/>
      <c r="AA306" s="321"/>
      <c r="AB306" s="321"/>
    </row>
    <row r="307" spans="1:28" x14ac:dyDescent="0.25">
      <c r="A307" s="307" t="s">
        <v>722</v>
      </c>
      <c r="B307" s="307" t="s">
        <v>472</v>
      </c>
      <c r="C307" s="308"/>
      <c r="D307" s="308" t="s">
        <v>262</v>
      </c>
      <c r="E307" s="308" t="s">
        <v>263</v>
      </c>
      <c r="F307" s="308">
        <v>1571</v>
      </c>
      <c r="G307" s="309">
        <v>57.95</v>
      </c>
      <c r="H307" s="310">
        <v>14</v>
      </c>
      <c r="I307" s="311" t="s">
        <v>276</v>
      </c>
      <c r="J307" s="312"/>
      <c r="K307" s="308"/>
      <c r="L307" s="308" t="s">
        <v>263</v>
      </c>
      <c r="M307" s="313">
        <v>44636.489583333336</v>
      </c>
      <c r="N307" s="308" t="s">
        <v>263</v>
      </c>
      <c r="O307" s="313">
        <v>44637.666666666664</v>
      </c>
      <c r="P307" s="314" t="s">
        <v>266</v>
      </c>
      <c r="Q307" s="308" t="s">
        <v>267</v>
      </c>
      <c r="R307" s="308" t="s">
        <v>268</v>
      </c>
      <c r="S307" s="319"/>
      <c r="T307" s="316"/>
      <c r="U307" s="316"/>
      <c r="V307" s="316"/>
      <c r="W307" s="317" t="s">
        <v>453</v>
      </c>
      <c r="X307" s="317" t="s">
        <v>454</v>
      </c>
      <c r="Y307" s="320" t="s">
        <v>223</v>
      </c>
      <c r="Z307" s="321"/>
      <c r="AA307" s="321"/>
      <c r="AB307" s="321"/>
    </row>
    <row r="308" spans="1:28" x14ac:dyDescent="0.25">
      <c r="A308" s="307" t="s">
        <v>723</v>
      </c>
      <c r="B308" s="307" t="s">
        <v>504</v>
      </c>
      <c r="C308" s="308"/>
      <c r="D308" s="308" t="s">
        <v>262</v>
      </c>
      <c r="E308" s="308" t="s">
        <v>263</v>
      </c>
      <c r="F308" s="308">
        <v>632</v>
      </c>
      <c r="G308" s="309">
        <v>54.91</v>
      </c>
      <c r="H308" s="310">
        <v>11</v>
      </c>
      <c r="I308" s="311" t="s">
        <v>276</v>
      </c>
      <c r="J308" s="312"/>
      <c r="K308" s="308"/>
      <c r="L308" s="308" t="s">
        <v>263</v>
      </c>
      <c r="M308" s="313">
        <v>44636.506944444445</v>
      </c>
      <c r="N308" s="308" t="s">
        <v>263</v>
      </c>
      <c r="O308" s="313">
        <v>44636.979166666664</v>
      </c>
      <c r="P308" s="314" t="s">
        <v>266</v>
      </c>
      <c r="Q308" s="308" t="s">
        <v>267</v>
      </c>
      <c r="R308" s="308" t="s">
        <v>268</v>
      </c>
      <c r="S308" s="319"/>
      <c r="T308" s="316"/>
      <c r="U308" s="316"/>
      <c r="V308" s="316"/>
      <c r="W308" s="317" t="s">
        <v>453</v>
      </c>
      <c r="X308" s="317" t="s">
        <v>454</v>
      </c>
      <c r="Y308" s="320" t="s">
        <v>223</v>
      </c>
      <c r="Z308" s="321"/>
      <c r="AA308" s="321"/>
      <c r="AB308" s="321"/>
    </row>
    <row r="309" spans="1:28" x14ac:dyDescent="0.25">
      <c r="A309" s="307" t="s">
        <v>724</v>
      </c>
      <c r="B309" s="307" t="s">
        <v>494</v>
      </c>
      <c r="C309" s="308"/>
      <c r="D309" s="308" t="s">
        <v>262</v>
      </c>
      <c r="E309" s="308" t="s">
        <v>263</v>
      </c>
      <c r="F309" s="308">
        <v>632</v>
      </c>
      <c r="G309" s="309">
        <v>54.91</v>
      </c>
      <c r="H309" s="310">
        <v>11</v>
      </c>
      <c r="I309" s="311" t="s">
        <v>276</v>
      </c>
      <c r="J309" s="312"/>
      <c r="K309" s="308"/>
      <c r="L309" s="308" t="s">
        <v>263</v>
      </c>
      <c r="M309" s="313">
        <v>44636.513888888891</v>
      </c>
      <c r="N309" s="308" t="s">
        <v>263</v>
      </c>
      <c r="O309" s="313">
        <v>44636.965277777781</v>
      </c>
      <c r="P309" s="314" t="s">
        <v>266</v>
      </c>
      <c r="Q309" s="308" t="s">
        <v>267</v>
      </c>
      <c r="R309" s="308" t="s">
        <v>268</v>
      </c>
      <c r="S309" s="319"/>
      <c r="T309" s="316"/>
      <c r="U309" s="316"/>
      <c r="V309" s="316"/>
      <c r="W309" s="317" t="s">
        <v>479</v>
      </c>
      <c r="X309" s="317" t="s">
        <v>454</v>
      </c>
      <c r="Y309" s="320" t="s">
        <v>223</v>
      </c>
      <c r="Z309" s="321"/>
      <c r="AA309" s="321"/>
      <c r="AB309" s="321"/>
    </row>
    <row r="310" spans="1:28" x14ac:dyDescent="0.25">
      <c r="A310" s="307" t="s">
        <v>725</v>
      </c>
      <c r="B310" s="307" t="s">
        <v>463</v>
      </c>
      <c r="C310" s="308"/>
      <c r="D310" s="308" t="s">
        <v>262</v>
      </c>
      <c r="E310" s="308" t="s">
        <v>263</v>
      </c>
      <c r="F310" s="308">
        <v>337</v>
      </c>
      <c r="G310" s="309">
        <v>50.03</v>
      </c>
      <c r="H310" s="310">
        <v>9</v>
      </c>
      <c r="I310" s="311" t="s">
        <v>268</v>
      </c>
      <c r="J310" s="312"/>
      <c r="K310" s="308"/>
      <c r="L310" s="308" t="s">
        <v>263</v>
      </c>
      <c r="M310" s="313">
        <v>44636.524305555555</v>
      </c>
      <c r="N310" s="308" t="s">
        <v>263</v>
      </c>
      <c r="O310" s="313">
        <v>44637.333333333336</v>
      </c>
      <c r="P310" s="314" t="s">
        <v>266</v>
      </c>
      <c r="Q310" s="308" t="s">
        <v>267</v>
      </c>
      <c r="R310" s="308" t="s">
        <v>268</v>
      </c>
      <c r="S310" s="319"/>
      <c r="T310" s="316"/>
      <c r="U310" s="316"/>
      <c r="V310" s="316"/>
      <c r="W310" s="317" t="s">
        <v>461</v>
      </c>
      <c r="X310" s="317" t="s">
        <v>454</v>
      </c>
      <c r="Y310" s="320" t="s">
        <v>223</v>
      </c>
      <c r="Z310" s="321"/>
      <c r="AA310" s="321"/>
      <c r="AB310" s="321"/>
    </row>
    <row r="311" spans="1:28" x14ac:dyDescent="0.25">
      <c r="A311" s="307" t="s">
        <v>726</v>
      </c>
      <c r="B311" s="307" t="s">
        <v>456</v>
      </c>
      <c r="C311" s="308"/>
      <c r="D311" s="308" t="s">
        <v>262</v>
      </c>
      <c r="E311" s="308" t="s">
        <v>263</v>
      </c>
      <c r="F311" s="308">
        <v>318</v>
      </c>
      <c r="G311" s="309">
        <v>41.73</v>
      </c>
      <c r="H311" s="310">
        <v>8</v>
      </c>
      <c r="I311" s="311" t="s">
        <v>273</v>
      </c>
      <c r="J311" s="312"/>
      <c r="K311" s="308"/>
      <c r="L311" s="308" t="s">
        <v>263</v>
      </c>
      <c r="M311" s="313">
        <v>44636.524305555555</v>
      </c>
      <c r="N311" s="308" t="s">
        <v>263</v>
      </c>
      <c r="O311" s="313">
        <v>44637.326388888891</v>
      </c>
      <c r="P311" s="314" t="s">
        <v>266</v>
      </c>
      <c r="Q311" s="308" t="s">
        <v>267</v>
      </c>
      <c r="R311" s="308" t="s">
        <v>268</v>
      </c>
      <c r="S311" s="319"/>
      <c r="T311" s="316"/>
      <c r="U311" s="316"/>
      <c r="V311" s="316"/>
      <c r="W311" s="317" t="s">
        <v>461</v>
      </c>
      <c r="X311" s="317" t="s">
        <v>454</v>
      </c>
      <c r="Y311" s="320" t="s">
        <v>223</v>
      </c>
      <c r="Z311" s="321"/>
      <c r="AA311" s="321"/>
      <c r="AB311" s="321"/>
    </row>
    <row r="312" spans="1:28" x14ac:dyDescent="0.25">
      <c r="A312" s="307" t="s">
        <v>727</v>
      </c>
      <c r="B312" s="307" t="s">
        <v>476</v>
      </c>
      <c r="C312" s="308"/>
      <c r="D312" s="308" t="s">
        <v>262</v>
      </c>
      <c r="E312" s="308" t="s">
        <v>263</v>
      </c>
      <c r="F312" s="308">
        <v>1111</v>
      </c>
      <c r="G312" s="309">
        <v>58.3</v>
      </c>
      <c r="H312" s="310">
        <v>15</v>
      </c>
      <c r="I312" s="311" t="s">
        <v>276</v>
      </c>
      <c r="J312" s="312"/>
      <c r="K312" s="308"/>
      <c r="L312" s="308" t="s">
        <v>263</v>
      </c>
      <c r="M312" s="313">
        <v>44636.552083333336</v>
      </c>
      <c r="N312" s="308" t="s">
        <v>263</v>
      </c>
      <c r="O312" s="313">
        <v>44636.999305555553</v>
      </c>
      <c r="P312" s="314" t="s">
        <v>266</v>
      </c>
      <c r="Q312" s="308" t="s">
        <v>267</v>
      </c>
      <c r="R312" s="308" t="s">
        <v>268</v>
      </c>
      <c r="S312" s="319"/>
      <c r="T312" s="316"/>
      <c r="U312" s="316"/>
      <c r="V312" s="316"/>
      <c r="W312" s="317" t="s">
        <v>453</v>
      </c>
      <c r="X312" s="317" t="s">
        <v>454</v>
      </c>
      <c r="Y312" s="320" t="s">
        <v>223</v>
      </c>
      <c r="Z312" s="321"/>
      <c r="AA312" s="321"/>
      <c r="AB312" s="321"/>
    </row>
    <row r="313" spans="1:28" x14ac:dyDescent="0.25">
      <c r="A313" s="307" t="s">
        <v>728</v>
      </c>
      <c r="B313" s="307" t="s">
        <v>462</v>
      </c>
      <c r="C313" s="308"/>
      <c r="D313" s="308" t="s">
        <v>262</v>
      </c>
      <c r="E313" s="308" t="s">
        <v>263</v>
      </c>
      <c r="F313" s="308">
        <v>1571</v>
      </c>
      <c r="G313" s="309">
        <v>52.7</v>
      </c>
      <c r="H313" s="310">
        <v>14</v>
      </c>
      <c r="I313" s="311" t="s">
        <v>276</v>
      </c>
      <c r="J313" s="312"/>
      <c r="K313" s="308"/>
      <c r="L313" s="308" t="s">
        <v>263</v>
      </c>
      <c r="M313" s="313">
        <v>44636.625</v>
      </c>
      <c r="N313" s="308" t="s">
        <v>263</v>
      </c>
      <c r="O313" s="313">
        <v>44636.999305555553</v>
      </c>
      <c r="P313" s="314" t="s">
        <v>266</v>
      </c>
      <c r="Q313" s="308" t="s">
        <v>267</v>
      </c>
      <c r="R313" s="308" t="s">
        <v>268</v>
      </c>
      <c r="S313" s="319"/>
      <c r="T313" s="316"/>
      <c r="U313" s="316"/>
      <c r="V313" s="316"/>
      <c r="W313" s="317" t="s">
        <v>453</v>
      </c>
      <c r="X313" s="317" t="s">
        <v>454</v>
      </c>
      <c r="Y313" s="320" t="s">
        <v>223</v>
      </c>
      <c r="Z313" s="321"/>
      <c r="AA313" s="321"/>
      <c r="AB313" s="321"/>
    </row>
    <row r="314" spans="1:28" x14ac:dyDescent="0.25">
      <c r="A314" s="307" t="s">
        <v>729</v>
      </c>
      <c r="B314" s="307" t="s">
        <v>489</v>
      </c>
      <c r="C314" s="308"/>
      <c r="D314" s="308" t="s">
        <v>262</v>
      </c>
      <c r="E314" s="308" t="s">
        <v>263</v>
      </c>
      <c r="F314" s="308">
        <v>454</v>
      </c>
      <c r="G314" s="309">
        <v>53.25</v>
      </c>
      <c r="H314" s="310">
        <v>9</v>
      </c>
      <c r="I314" s="311" t="s">
        <v>276</v>
      </c>
      <c r="J314" s="312"/>
      <c r="K314" s="308"/>
      <c r="L314" s="308" t="s">
        <v>263</v>
      </c>
      <c r="M314" s="313">
        <v>44636.638888888891</v>
      </c>
      <c r="N314" s="308" t="s">
        <v>263</v>
      </c>
      <c r="O314" s="313">
        <v>44637.208333333336</v>
      </c>
      <c r="P314" s="314" t="s">
        <v>266</v>
      </c>
      <c r="Q314" s="308" t="s">
        <v>267</v>
      </c>
      <c r="R314" s="308" t="s">
        <v>268</v>
      </c>
      <c r="S314" s="319"/>
      <c r="T314" s="316"/>
      <c r="U314" s="316"/>
      <c r="V314" s="316"/>
      <c r="W314" s="317" t="s">
        <v>453</v>
      </c>
      <c r="X314" s="317" t="s">
        <v>454</v>
      </c>
      <c r="Y314" s="320" t="s">
        <v>223</v>
      </c>
      <c r="Z314" s="321"/>
      <c r="AA314" s="321"/>
      <c r="AB314" s="321"/>
    </row>
    <row r="315" spans="1:28" x14ac:dyDescent="0.25">
      <c r="A315" s="307" t="s">
        <v>730</v>
      </c>
      <c r="B315" s="307" t="s">
        <v>460</v>
      </c>
      <c r="C315" s="308"/>
      <c r="D315" s="308" t="s">
        <v>262</v>
      </c>
      <c r="E315" s="308" t="s">
        <v>263</v>
      </c>
      <c r="F315" s="308">
        <v>495</v>
      </c>
      <c r="G315" s="309">
        <v>45.28</v>
      </c>
      <c r="H315" s="310">
        <v>11</v>
      </c>
      <c r="I315" s="311" t="s">
        <v>273</v>
      </c>
      <c r="J315" s="312"/>
      <c r="K315" s="308"/>
      <c r="L315" s="308" t="s">
        <v>263</v>
      </c>
      <c r="M315" s="313">
        <v>44636.756944444445</v>
      </c>
      <c r="N315" s="308" t="s">
        <v>263</v>
      </c>
      <c r="O315" s="313">
        <v>44636.965277777781</v>
      </c>
      <c r="P315" s="314" t="s">
        <v>266</v>
      </c>
      <c r="Q315" s="308" t="s">
        <v>267</v>
      </c>
      <c r="R315" s="308" t="s">
        <v>268</v>
      </c>
      <c r="S315" s="319"/>
      <c r="T315" s="316"/>
      <c r="U315" s="316"/>
      <c r="V315" s="316"/>
      <c r="W315" s="317" t="s">
        <v>461</v>
      </c>
      <c r="X315" s="317" t="s">
        <v>454</v>
      </c>
      <c r="Y315" s="320" t="s">
        <v>223</v>
      </c>
      <c r="Z315" s="321"/>
      <c r="AA315" s="321"/>
      <c r="AB315" s="321"/>
    </row>
    <row r="316" spans="1:28" x14ac:dyDescent="0.25">
      <c r="A316" s="307" t="s">
        <v>731</v>
      </c>
      <c r="B316" s="307" t="s">
        <v>480</v>
      </c>
      <c r="C316" s="308"/>
      <c r="D316" s="308" t="s">
        <v>262</v>
      </c>
      <c r="E316" s="308" t="s">
        <v>263</v>
      </c>
      <c r="F316" s="308">
        <v>325</v>
      </c>
      <c r="G316" s="309">
        <v>49.75</v>
      </c>
      <c r="H316" s="310">
        <v>9</v>
      </c>
      <c r="I316" s="311" t="s">
        <v>273</v>
      </c>
      <c r="J316" s="312"/>
      <c r="K316" s="308"/>
      <c r="L316" s="308" t="s">
        <v>263</v>
      </c>
      <c r="M316" s="313">
        <v>44636.78125</v>
      </c>
      <c r="N316" s="308" t="s">
        <v>263</v>
      </c>
      <c r="O316" s="313">
        <v>44637.979166666664</v>
      </c>
      <c r="P316" s="314" t="s">
        <v>266</v>
      </c>
      <c r="Q316" s="308" t="s">
        <v>267</v>
      </c>
      <c r="R316" s="308" t="s">
        <v>268</v>
      </c>
      <c r="S316" s="319"/>
      <c r="T316" s="316"/>
      <c r="U316" s="316"/>
      <c r="V316" s="316"/>
      <c r="W316" s="317" t="s">
        <v>479</v>
      </c>
      <c r="X316" s="317" t="s">
        <v>454</v>
      </c>
      <c r="Y316" s="320" t="s">
        <v>223</v>
      </c>
      <c r="Z316" s="321"/>
      <c r="AA316" s="321"/>
      <c r="AB316" s="321"/>
    </row>
    <row r="317" spans="1:28" x14ac:dyDescent="0.25">
      <c r="A317" s="307" t="s">
        <v>732</v>
      </c>
      <c r="B317" s="307" t="s">
        <v>459</v>
      </c>
      <c r="C317" s="308"/>
      <c r="D317" s="308" t="s">
        <v>262</v>
      </c>
      <c r="E317" s="308" t="s">
        <v>263</v>
      </c>
      <c r="F317" s="308">
        <v>337</v>
      </c>
      <c r="G317" s="309">
        <v>50.29</v>
      </c>
      <c r="H317" s="310">
        <v>9</v>
      </c>
      <c r="I317" s="311" t="s">
        <v>273</v>
      </c>
      <c r="J317" s="312"/>
      <c r="K317" s="308"/>
      <c r="L317" s="308" t="s">
        <v>263</v>
      </c>
      <c r="M317" s="313">
        <v>44636.993055555555</v>
      </c>
      <c r="N317" s="308" t="s">
        <v>263</v>
      </c>
      <c r="O317" s="313">
        <v>44637.864583333336</v>
      </c>
      <c r="P317" s="314" t="s">
        <v>266</v>
      </c>
      <c r="Q317" s="308" t="s">
        <v>267</v>
      </c>
      <c r="R317" s="308" t="s">
        <v>268</v>
      </c>
      <c r="S317" s="319"/>
      <c r="T317" s="316"/>
      <c r="U317" s="316"/>
      <c r="V317" s="316"/>
      <c r="W317" s="317" t="s">
        <v>453</v>
      </c>
      <c r="X317" s="317" t="s">
        <v>454</v>
      </c>
      <c r="Y317" s="320" t="s">
        <v>223</v>
      </c>
      <c r="Z317" s="321"/>
      <c r="AA317" s="321"/>
      <c r="AB317" s="321"/>
    </row>
    <row r="318" spans="1:28" x14ac:dyDescent="0.25">
      <c r="A318" s="307" t="s">
        <v>733</v>
      </c>
      <c r="B318" s="307" t="s">
        <v>477</v>
      </c>
      <c r="C318" s="308"/>
      <c r="D318" s="308" t="s">
        <v>262</v>
      </c>
      <c r="E318" s="308" t="s">
        <v>263</v>
      </c>
      <c r="F318" s="308">
        <v>498</v>
      </c>
      <c r="G318" s="309">
        <v>55.15</v>
      </c>
      <c r="H318" s="310">
        <v>10</v>
      </c>
      <c r="I318" s="311" t="s">
        <v>273</v>
      </c>
      <c r="J318" s="312"/>
      <c r="K318" s="308"/>
      <c r="L318" s="308" t="s">
        <v>263</v>
      </c>
      <c r="M318" s="313">
        <v>44637.229166666664</v>
      </c>
      <c r="N318" s="308" t="s">
        <v>263</v>
      </c>
      <c r="O318" s="313">
        <v>44637.621527777781</v>
      </c>
      <c r="P318" s="314" t="s">
        <v>266</v>
      </c>
      <c r="Q318" s="308" t="s">
        <v>267</v>
      </c>
      <c r="R318" s="308" t="s">
        <v>268</v>
      </c>
      <c r="S318" s="319"/>
      <c r="T318" s="316"/>
      <c r="U318" s="316"/>
      <c r="V318" s="316"/>
      <c r="W318" s="317" t="s">
        <v>453</v>
      </c>
      <c r="X318" s="317" t="s">
        <v>454</v>
      </c>
      <c r="Y318" s="320" t="s">
        <v>223</v>
      </c>
      <c r="Z318" s="321"/>
      <c r="AA318" s="321"/>
      <c r="AB318" s="321"/>
    </row>
    <row r="319" spans="1:28" x14ac:dyDescent="0.25">
      <c r="A319" s="307" t="s">
        <v>734</v>
      </c>
      <c r="B319" s="307" t="s">
        <v>594</v>
      </c>
      <c r="C319" s="308"/>
      <c r="D319" s="308" t="s">
        <v>262</v>
      </c>
      <c r="E319" s="308" t="s">
        <v>263</v>
      </c>
      <c r="F319" s="308">
        <v>111</v>
      </c>
      <c r="G319" s="309">
        <v>27.59</v>
      </c>
      <c r="H319" s="310">
        <v>7</v>
      </c>
      <c r="I319" s="311" t="s">
        <v>273</v>
      </c>
      <c r="J319" s="312"/>
      <c r="K319" s="308"/>
      <c r="L319" s="308" t="s">
        <v>263</v>
      </c>
      <c r="M319" s="313">
        <v>44637.253472222219</v>
      </c>
      <c r="N319" s="308" t="s">
        <v>263</v>
      </c>
      <c r="O319" s="313">
        <v>44637.336805555555</v>
      </c>
      <c r="P319" s="314" t="s">
        <v>266</v>
      </c>
      <c r="Q319" s="308" t="s">
        <v>267</v>
      </c>
      <c r="R319" s="308" t="s">
        <v>268</v>
      </c>
      <c r="S319" s="319"/>
      <c r="T319" s="316"/>
      <c r="U319" s="316"/>
      <c r="V319" s="316"/>
      <c r="W319" s="317" t="s">
        <v>461</v>
      </c>
      <c r="X319" s="317" t="s">
        <v>454</v>
      </c>
      <c r="Y319" s="320" t="s">
        <v>223</v>
      </c>
      <c r="Z319" s="321"/>
      <c r="AA319" s="321"/>
      <c r="AB319" s="321"/>
    </row>
    <row r="320" spans="1:28" x14ac:dyDescent="0.25">
      <c r="A320" s="307" t="s">
        <v>735</v>
      </c>
      <c r="B320" s="307" t="s">
        <v>493</v>
      </c>
      <c r="C320" s="308"/>
      <c r="D320" s="308" t="s">
        <v>262</v>
      </c>
      <c r="E320" s="308" t="s">
        <v>263</v>
      </c>
      <c r="F320" s="308">
        <v>482</v>
      </c>
      <c r="G320" s="309">
        <v>55.49</v>
      </c>
      <c r="H320" s="310">
        <v>10</v>
      </c>
      <c r="I320" s="311" t="s">
        <v>276</v>
      </c>
      <c r="J320" s="312"/>
      <c r="K320" s="308"/>
      <c r="L320" s="308" t="s">
        <v>263</v>
      </c>
      <c r="M320" s="313">
        <v>44637.208333333336</v>
      </c>
      <c r="N320" s="308" t="s">
        <v>263</v>
      </c>
      <c r="O320" s="313">
        <v>44637.552083333336</v>
      </c>
      <c r="P320" s="314" t="s">
        <v>266</v>
      </c>
      <c r="Q320" s="308" t="s">
        <v>267</v>
      </c>
      <c r="R320" s="308" t="s">
        <v>268</v>
      </c>
      <c r="S320" s="319"/>
      <c r="T320" s="316"/>
      <c r="U320" s="316"/>
      <c r="V320" s="316"/>
      <c r="W320" s="317" t="s">
        <v>479</v>
      </c>
      <c r="X320" s="317" t="s">
        <v>454</v>
      </c>
      <c r="Y320" s="320" t="s">
        <v>223</v>
      </c>
      <c r="Z320" s="321"/>
      <c r="AA320" s="321"/>
      <c r="AB320" s="321"/>
    </row>
    <row r="321" spans="1:28" x14ac:dyDescent="0.25">
      <c r="A321" s="307" t="s">
        <v>736</v>
      </c>
      <c r="B321" s="307" t="s">
        <v>492</v>
      </c>
      <c r="C321" s="308"/>
      <c r="D321" s="308" t="s">
        <v>262</v>
      </c>
      <c r="E321" s="308" t="s">
        <v>263</v>
      </c>
      <c r="F321" s="308">
        <v>385</v>
      </c>
      <c r="G321" s="309">
        <v>48.04</v>
      </c>
      <c r="H321" s="310">
        <v>10</v>
      </c>
      <c r="I321" s="311" t="s">
        <v>276</v>
      </c>
      <c r="J321" s="312"/>
      <c r="K321" s="308"/>
      <c r="L321" s="308" t="s">
        <v>263</v>
      </c>
      <c r="M321" s="313">
        <v>44637.322916666664</v>
      </c>
      <c r="N321" s="308" t="s">
        <v>263</v>
      </c>
      <c r="O321" s="313">
        <v>44637.618055555555</v>
      </c>
      <c r="P321" s="314" t="s">
        <v>266</v>
      </c>
      <c r="Q321" s="308" t="s">
        <v>267</v>
      </c>
      <c r="R321" s="308" t="s">
        <v>268</v>
      </c>
      <c r="S321" s="319"/>
      <c r="T321" s="316"/>
      <c r="U321" s="316"/>
      <c r="V321" s="316"/>
      <c r="W321" s="317" t="s">
        <v>453</v>
      </c>
      <c r="X321" s="317" t="s">
        <v>454</v>
      </c>
      <c r="Y321" s="320" t="s">
        <v>223</v>
      </c>
      <c r="Z321" s="321"/>
      <c r="AA321" s="321"/>
      <c r="AB321" s="321"/>
    </row>
    <row r="322" spans="1:28" x14ac:dyDescent="0.25">
      <c r="A322" s="307" t="s">
        <v>737</v>
      </c>
      <c r="B322" s="307" t="s">
        <v>564</v>
      </c>
      <c r="C322" s="308"/>
      <c r="D322" s="308" t="s">
        <v>262</v>
      </c>
      <c r="E322" s="308" t="s">
        <v>263</v>
      </c>
      <c r="F322" s="308">
        <v>1111</v>
      </c>
      <c r="G322" s="309">
        <v>58.3</v>
      </c>
      <c r="H322" s="310">
        <v>15</v>
      </c>
      <c r="I322" s="311" t="s">
        <v>276</v>
      </c>
      <c r="J322" s="312"/>
      <c r="K322" s="308"/>
      <c r="L322" s="308" t="s">
        <v>263</v>
      </c>
      <c r="M322" s="313">
        <v>44637.451388888891</v>
      </c>
      <c r="N322" s="308" t="s">
        <v>263</v>
      </c>
      <c r="O322" s="313">
        <v>44637.999305555553</v>
      </c>
      <c r="P322" s="314" t="s">
        <v>266</v>
      </c>
      <c r="Q322" s="308" t="s">
        <v>267</v>
      </c>
      <c r="R322" s="308" t="s">
        <v>268</v>
      </c>
      <c r="S322" s="319"/>
      <c r="T322" s="316"/>
      <c r="U322" s="316"/>
      <c r="V322" s="316"/>
      <c r="W322" s="317" t="s">
        <v>453</v>
      </c>
      <c r="X322" s="317" t="s">
        <v>454</v>
      </c>
      <c r="Y322" s="320" t="s">
        <v>223</v>
      </c>
      <c r="Z322" s="321"/>
      <c r="AA322" s="321"/>
      <c r="AB322" s="321"/>
    </row>
    <row r="323" spans="1:28" x14ac:dyDescent="0.25">
      <c r="A323" s="307" t="s">
        <v>738</v>
      </c>
      <c r="B323" s="307" t="s">
        <v>456</v>
      </c>
      <c r="C323" s="308"/>
      <c r="D323" s="308" t="s">
        <v>262</v>
      </c>
      <c r="E323" s="308" t="s">
        <v>263</v>
      </c>
      <c r="F323" s="308">
        <v>318</v>
      </c>
      <c r="G323" s="309">
        <v>41.73</v>
      </c>
      <c r="H323" s="310">
        <v>8</v>
      </c>
      <c r="I323" s="311" t="s">
        <v>273</v>
      </c>
      <c r="J323" s="312"/>
      <c r="K323" s="308"/>
      <c r="L323" s="308" t="s">
        <v>263</v>
      </c>
      <c r="M323" s="313">
        <v>44637.454861111109</v>
      </c>
      <c r="N323" s="308" t="s">
        <v>263</v>
      </c>
      <c r="O323" s="313">
        <v>44637.461805555555</v>
      </c>
      <c r="P323" s="314" t="s">
        <v>266</v>
      </c>
      <c r="Q323" s="308" t="s">
        <v>267</v>
      </c>
      <c r="R323" s="308" t="s">
        <v>268</v>
      </c>
      <c r="S323" s="319"/>
      <c r="T323" s="316"/>
      <c r="U323" s="316"/>
      <c r="V323" s="316"/>
      <c r="W323" s="317" t="s">
        <v>461</v>
      </c>
      <c r="X323" s="317" t="s">
        <v>454</v>
      </c>
      <c r="Y323" s="320" t="s">
        <v>223</v>
      </c>
      <c r="Z323" s="321"/>
      <c r="AA323" s="321"/>
      <c r="AB323" s="321"/>
    </row>
    <row r="324" spans="1:28" x14ac:dyDescent="0.25">
      <c r="A324" s="307" t="s">
        <v>739</v>
      </c>
      <c r="B324" s="307" t="s">
        <v>463</v>
      </c>
      <c r="C324" s="308"/>
      <c r="D324" s="308" t="s">
        <v>262</v>
      </c>
      <c r="E324" s="308" t="s">
        <v>263</v>
      </c>
      <c r="F324" s="308">
        <v>337</v>
      </c>
      <c r="G324" s="309">
        <v>50.03</v>
      </c>
      <c r="H324" s="310">
        <v>9</v>
      </c>
      <c r="I324" s="311" t="s">
        <v>268</v>
      </c>
      <c r="J324" s="312"/>
      <c r="K324" s="308"/>
      <c r="L324" s="308" t="s">
        <v>263</v>
      </c>
      <c r="M324" s="313">
        <v>44637.46875</v>
      </c>
      <c r="N324" s="308" t="s">
        <v>263</v>
      </c>
      <c r="O324" s="313">
        <v>44637.545138888891</v>
      </c>
      <c r="P324" s="314" t="s">
        <v>266</v>
      </c>
      <c r="Q324" s="308" t="s">
        <v>267</v>
      </c>
      <c r="R324" s="308" t="s">
        <v>268</v>
      </c>
      <c r="S324" s="319"/>
      <c r="T324" s="316"/>
      <c r="U324" s="316"/>
      <c r="V324" s="316"/>
      <c r="W324" s="317" t="s">
        <v>461</v>
      </c>
      <c r="X324" s="317" t="s">
        <v>454</v>
      </c>
      <c r="Y324" s="320" t="s">
        <v>223</v>
      </c>
      <c r="Z324" s="321"/>
      <c r="AA324" s="321"/>
      <c r="AB324" s="321"/>
    </row>
    <row r="325" spans="1:28" x14ac:dyDescent="0.25">
      <c r="A325" s="307" t="s">
        <v>740</v>
      </c>
      <c r="B325" s="307" t="s">
        <v>464</v>
      </c>
      <c r="C325" s="308"/>
      <c r="D325" s="308" t="s">
        <v>262</v>
      </c>
      <c r="E325" s="308" t="s">
        <v>263</v>
      </c>
      <c r="F325" s="308">
        <v>460</v>
      </c>
      <c r="G325" s="309">
        <v>48.09</v>
      </c>
      <c r="H325" s="310">
        <v>10</v>
      </c>
      <c r="I325" s="311" t="s">
        <v>276</v>
      </c>
      <c r="J325" s="312"/>
      <c r="K325" s="308"/>
      <c r="L325" s="308" t="s">
        <v>263</v>
      </c>
      <c r="M325" s="313">
        <v>44637.524305555555</v>
      </c>
      <c r="N325" s="308" t="s">
        <v>263</v>
      </c>
      <c r="O325" s="313">
        <v>44637.940972222219</v>
      </c>
      <c r="P325" s="314" t="s">
        <v>266</v>
      </c>
      <c r="Q325" s="308" t="s">
        <v>267</v>
      </c>
      <c r="R325" s="308" t="s">
        <v>268</v>
      </c>
      <c r="S325" s="319"/>
      <c r="T325" s="316"/>
      <c r="U325" s="316"/>
      <c r="V325" s="316"/>
      <c r="W325" s="317" t="s">
        <v>453</v>
      </c>
      <c r="X325" s="317" t="s">
        <v>454</v>
      </c>
      <c r="Y325" s="320" t="s">
        <v>223</v>
      </c>
      <c r="Z325" s="321"/>
      <c r="AA325" s="321"/>
      <c r="AB325" s="321"/>
    </row>
    <row r="326" spans="1:28" x14ac:dyDescent="0.25">
      <c r="A326" s="307" t="s">
        <v>741</v>
      </c>
      <c r="B326" s="307" t="s">
        <v>609</v>
      </c>
      <c r="C326" s="308"/>
      <c r="D326" s="308" t="s">
        <v>262</v>
      </c>
      <c r="E326" s="308" t="s">
        <v>263</v>
      </c>
      <c r="F326" s="308">
        <v>496</v>
      </c>
      <c r="G326" s="309">
        <v>32.6</v>
      </c>
      <c r="H326" s="310">
        <v>13</v>
      </c>
      <c r="I326" s="311" t="s">
        <v>469</v>
      </c>
      <c r="J326" s="312"/>
      <c r="K326" s="308"/>
      <c r="L326" s="308" t="s">
        <v>263</v>
      </c>
      <c r="M326" s="313">
        <v>44637.529166666667</v>
      </c>
      <c r="N326" s="308" t="s">
        <v>263</v>
      </c>
      <c r="O326" s="313">
        <v>44637.8125</v>
      </c>
      <c r="P326" s="314" t="s">
        <v>266</v>
      </c>
      <c r="Q326" s="308" t="s">
        <v>267</v>
      </c>
      <c r="R326" s="308" t="s">
        <v>268</v>
      </c>
      <c r="S326" s="319"/>
      <c r="T326" s="316"/>
      <c r="U326" s="316"/>
      <c r="V326" s="316"/>
      <c r="W326" s="317" t="s">
        <v>453</v>
      </c>
      <c r="X326" s="317" t="s">
        <v>454</v>
      </c>
      <c r="Y326" s="320" t="s">
        <v>223</v>
      </c>
      <c r="Z326" s="321"/>
      <c r="AA326" s="321"/>
      <c r="AB326" s="321"/>
    </row>
    <row r="327" spans="1:28" x14ac:dyDescent="0.25">
      <c r="A327" s="307" t="s">
        <v>742</v>
      </c>
      <c r="B327" s="307" t="s">
        <v>456</v>
      </c>
      <c r="C327" s="308"/>
      <c r="D327" s="308" t="s">
        <v>262</v>
      </c>
      <c r="E327" s="308" t="s">
        <v>263</v>
      </c>
      <c r="F327" s="308">
        <v>318</v>
      </c>
      <c r="G327" s="309">
        <v>41.73</v>
      </c>
      <c r="H327" s="310">
        <v>8</v>
      </c>
      <c r="I327" s="311" t="s">
        <v>273</v>
      </c>
      <c r="J327" s="312"/>
      <c r="K327" s="308"/>
      <c r="L327" s="308" t="s">
        <v>263</v>
      </c>
      <c r="M327" s="313">
        <v>44637.583333333336</v>
      </c>
      <c r="N327" s="308" t="s">
        <v>263</v>
      </c>
      <c r="O327" s="313">
        <v>44637.999305555553</v>
      </c>
      <c r="P327" s="314" t="s">
        <v>266</v>
      </c>
      <c r="Q327" s="308" t="s">
        <v>267</v>
      </c>
      <c r="R327" s="308" t="s">
        <v>268</v>
      </c>
      <c r="S327" s="319"/>
      <c r="T327" s="316"/>
      <c r="U327" s="316"/>
      <c r="V327" s="316"/>
      <c r="W327" s="317" t="s">
        <v>461</v>
      </c>
      <c r="X327" s="317" t="s">
        <v>454</v>
      </c>
      <c r="Y327" s="320" t="s">
        <v>223</v>
      </c>
      <c r="Z327" s="321"/>
      <c r="AA327" s="321"/>
      <c r="AB327" s="321"/>
    </row>
    <row r="328" spans="1:28" x14ac:dyDescent="0.25">
      <c r="A328" s="307" t="s">
        <v>743</v>
      </c>
      <c r="B328" s="307" t="s">
        <v>487</v>
      </c>
      <c r="C328" s="308"/>
      <c r="D328" s="308" t="s">
        <v>262</v>
      </c>
      <c r="E328" s="308" t="s">
        <v>263</v>
      </c>
      <c r="F328" s="308">
        <v>320</v>
      </c>
      <c r="G328" s="309">
        <v>47.28</v>
      </c>
      <c r="H328" s="310">
        <v>9</v>
      </c>
      <c r="I328" s="311" t="s">
        <v>273</v>
      </c>
      <c r="J328" s="312"/>
      <c r="K328" s="308"/>
      <c r="L328" s="308" t="s">
        <v>263</v>
      </c>
      <c r="M328" s="313">
        <v>44637.090277777781</v>
      </c>
      <c r="N328" s="308" t="s">
        <v>263</v>
      </c>
      <c r="O328" s="313">
        <v>44637.25</v>
      </c>
      <c r="P328" s="314" t="s">
        <v>266</v>
      </c>
      <c r="Q328" s="308" t="s">
        <v>267</v>
      </c>
      <c r="R328" s="308" t="s">
        <v>268</v>
      </c>
      <c r="S328" s="319"/>
      <c r="T328" s="316"/>
      <c r="U328" s="316"/>
      <c r="V328" s="316"/>
      <c r="W328" s="317" t="s">
        <v>471</v>
      </c>
      <c r="X328" s="317" t="s">
        <v>454</v>
      </c>
      <c r="Y328" s="320" t="s">
        <v>223</v>
      </c>
      <c r="Z328" s="321"/>
      <c r="AA328" s="321"/>
      <c r="AB328" s="321"/>
    </row>
    <row r="329" spans="1:28" x14ac:dyDescent="0.25">
      <c r="A329" s="307" t="s">
        <v>744</v>
      </c>
      <c r="B329" s="307" t="s">
        <v>486</v>
      </c>
      <c r="C329" s="308"/>
      <c r="D329" s="308" t="s">
        <v>262</v>
      </c>
      <c r="E329" s="308" t="s">
        <v>263</v>
      </c>
      <c r="F329" s="308">
        <v>320</v>
      </c>
      <c r="G329" s="309">
        <v>47.28</v>
      </c>
      <c r="H329" s="310">
        <v>14</v>
      </c>
      <c r="I329" s="311" t="s">
        <v>276</v>
      </c>
      <c r="J329" s="312"/>
      <c r="K329" s="308"/>
      <c r="L329" s="308" t="s">
        <v>263</v>
      </c>
      <c r="M329" s="313">
        <v>44637.4375</v>
      </c>
      <c r="N329" s="308" t="s">
        <v>263</v>
      </c>
      <c r="O329" s="313">
        <v>44637.638888888891</v>
      </c>
      <c r="P329" s="314" t="s">
        <v>266</v>
      </c>
      <c r="Q329" s="308" t="s">
        <v>267</v>
      </c>
      <c r="R329" s="308" t="s">
        <v>268</v>
      </c>
      <c r="S329" s="319"/>
      <c r="T329" s="316"/>
      <c r="U329" s="316"/>
      <c r="V329" s="316"/>
      <c r="W329" s="317" t="s">
        <v>453</v>
      </c>
      <c r="X329" s="317" t="s">
        <v>454</v>
      </c>
      <c r="Y329" s="320" t="s">
        <v>223</v>
      </c>
      <c r="Z329" s="321"/>
      <c r="AA329" s="321"/>
      <c r="AB329" s="321"/>
    </row>
    <row r="330" spans="1:28" x14ac:dyDescent="0.25">
      <c r="A330" s="307" t="s">
        <v>745</v>
      </c>
      <c r="B330" s="307" t="s">
        <v>536</v>
      </c>
      <c r="C330" s="308"/>
      <c r="D330" s="308" t="s">
        <v>262</v>
      </c>
      <c r="E330" s="308" t="s">
        <v>263</v>
      </c>
      <c r="F330" s="308">
        <v>493</v>
      </c>
      <c r="G330" s="309">
        <v>34.520000000000003</v>
      </c>
      <c r="H330" s="310">
        <v>12</v>
      </c>
      <c r="I330" s="311" t="s">
        <v>469</v>
      </c>
      <c r="J330" s="312"/>
      <c r="K330" s="308"/>
      <c r="L330" s="308" t="s">
        <v>263</v>
      </c>
      <c r="M330" s="313">
        <v>44637.720833333333</v>
      </c>
      <c r="N330" s="308" t="s">
        <v>263</v>
      </c>
      <c r="O330" s="313">
        <v>44641.275000000001</v>
      </c>
      <c r="P330" s="314" t="s">
        <v>266</v>
      </c>
      <c r="Q330" s="308" t="s">
        <v>267</v>
      </c>
      <c r="R330" s="308" t="s">
        <v>268</v>
      </c>
      <c r="S330" s="319"/>
      <c r="T330" s="316"/>
      <c r="U330" s="316"/>
      <c r="V330" s="316"/>
      <c r="W330" s="317" t="s">
        <v>479</v>
      </c>
      <c r="X330" s="317" t="s">
        <v>454</v>
      </c>
      <c r="Y330" s="320" t="s">
        <v>223</v>
      </c>
      <c r="Z330" s="321"/>
      <c r="AA330" s="321"/>
      <c r="AB330" s="321"/>
    </row>
    <row r="331" spans="1:28" x14ac:dyDescent="0.25">
      <c r="A331" s="307" t="s">
        <v>746</v>
      </c>
      <c r="B331" s="307" t="s">
        <v>502</v>
      </c>
      <c r="C331" s="308"/>
      <c r="D331" s="308" t="s">
        <v>262</v>
      </c>
      <c r="E331" s="308" t="s">
        <v>263</v>
      </c>
      <c r="F331" s="308">
        <v>111</v>
      </c>
      <c r="G331" s="309">
        <v>30.48</v>
      </c>
      <c r="H331" s="310">
        <v>7</v>
      </c>
      <c r="I331" s="311" t="s">
        <v>273</v>
      </c>
      <c r="J331" s="312"/>
      <c r="K331" s="308"/>
      <c r="L331" s="308" t="s">
        <v>263</v>
      </c>
      <c r="M331" s="313">
        <v>44638.34375</v>
      </c>
      <c r="N331" s="308" t="s">
        <v>263</v>
      </c>
      <c r="O331" s="313">
        <v>44638.520833333336</v>
      </c>
      <c r="P331" s="314" t="s">
        <v>266</v>
      </c>
      <c r="Q331" s="308" t="s">
        <v>267</v>
      </c>
      <c r="R331" s="308" t="s">
        <v>268</v>
      </c>
      <c r="S331" s="319"/>
      <c r="T331" s="316"/>
      <c r="U331" s="316"/>
      <c r="V331" s="316"/>
      <c r="W331" s="317" t="s">
        <v>453</v>
      </c>
      <c r="X331" s="317" t="s">
        <v>454</v>
      </c>
      <c r="Y331" s="320" t="s">
        <v>223</v>
      </c>
      <c r="Z331" s="321"/>
      <c r="AA331" s="321"/>
      <c r="AB331" s="321"/>
    </row>
    <row r="332" spans="1:28" x14ac:dyDescent="0.25">
      <c r="A332" s="307" t="s">
        <v>747</v>
      </c>
      <c r="B332" s="307" t="s">
        <v>485</v>
      </c>
      <c r="C332" s="308"/>
      <c r="D332" s="308" t="s">
        <v>262</v>
      </c>
      <c r="E332" s="308" t="s">
        <v>263</v>
      </c>
      <c r="F332" s="308">
        <v>1670</v>
      </c>
      <c r="G332" s="309">
        <v>62.1</v>
      </c>
      <c r="H332" s="310">
        <v>16</v>
      </c>
      <c r="I332" s="311" t="s">
        <v>276</v>
      </c>
      <c r="J332" s="312"/>
      <c r="K332" s="308"/>
      <c r="L332" s="308" t="s">
        <v>263</v>
      </c>
      <c r="M332" s="313">
        <v>44637.729166666664</v>
      </c>
      <c r="N332" s="308" t="s">
        <v>263</v>
      </c>
      <c r="O332" s="313">
        <v>44637.999305555553</v>
      </c>
      <c r="P332" s="314" t="s">
        <v>266</v>
      </c>
      <c r="Q332" s="308" t="s">
        <v>267</v>
      </c>
      <c r="R332" s="308" t="s">
        <v>268</v>
      </c>
      <c r="S332" s="319"/>
      <c r="T332" s="316"/>
      <c r="U332" s="316"/>
      <c r="V332" s="316"/>
      <c r="W332" s="317" t="s">
        <v>453</v>
      </c>
      <c r="X332" s="317" t="s">
        <v>454</v>
      </c>
      <c r="Y332" s="320" t="s">
        <v>223</v>
      </c>
      <c r="Z332" s="321"/>
      <c r="AA332" s="321"/>
      <c r="AB332" s="321"/>
    </row>
    <row r="333" spans="1:28" x14ac:dyDescent="0.25">
      <c r="A333" s="307" t="s">
        <v>748</v>
      </c>
      <c r="B333" s="307" t="s">
        <v>463</v>
      </c>
      <c r="C333" s="308"/>
      <c r="D333" s="308" t="s">
        <v>262</v>
      </c>
      <c r="E333" s="308" t="s">
        <v>263</v>
      </c>
      <c r="F333" s="308">
        <v>337</v>
      </c>
      <c r="G333" s="309">
        <v>50.03</v>
      </c>
      <c r="H333" s="310">
        <v>9</v>
      </c>
      <c r="I333" s="311" t="s">
        <v>268</v>
      </c>
      <c r="J333" s="312"/>
      <c r="K333" s="308"/>
      <c r="L333" s="308" t="s">
        <v>263</v>
      </c>
      <c r="M333" s="313">
        <v>44637.819444444445</v>
      </c>
      <c r="N333" s="308" t="s">
        <v>263</v>
      </c>
      <c r="O333" s="313">
        <v>44638.3125</v>
      </c>
      <c r="P333" s="314" t="s">
        <v>266</v>
      </c>
      <c r="Q333" s="308" t="s">
        <v>267</v>
      </c>
      <c r="R333" s="308" t="s">
        <v>268</v>
      </c>
      <c r="S333" s="319"/>
      <c r="T333" s="316"/>
      <c r="U333" s="316"/>
      <c r="V333" s="316"/>
      <c r="W333" s="317" t="s">
        <v>453</v>
      </c>
      <c r="X333" s="317" t="s">
        <v>454</v>
      </c>
      <c r="Y333" s="320" t="s">
        <v>223</v>
      </c>
      <c r="Z333" s="321"/>
      <c r="AA333" s="321"/>
      <c r="AB333" s="321"/>
    </row>
    <row r="334" spans="1:28" x14ac:dyDescent="0.25">
      <c r="A334" s="307" t="s">
        <v>749</v>
      </c>
      <c r="B334" s="307" t="s">
        <v>511</v>
      </c>
      <c r="C334" s="308"/>
      <c r="D334" s="308" t="s">
        <v>262</v>
      </c>
      <c r="E334" s="308" t="s">
        <v>263</v>
      </c>
      <c r="F334" s="308">
        <v>341</v>
      </c>
      <c r="G334" s="309">
        <v>49.4</v>
      </c>
      <c r="H334" s="310">
        <v>9</v>
      </c>
      <c r="I334" s="311" t="s">
        <v>273</v>
      </c>
      <c r="J334" s="312"/>
      <c r="K334" s="308"/>
      <c r="L334" s="308" t="s">
        <v>263</v>
      </c>
      <c r="M334" s="313">
        <v>44637.927083333336</v>
      </c>
      <c r="N334" s="308" t="s">
        <v>263</v>
      </c>
      <c r="O334" s="313">
        <v>44638.999305555553</v>
      </c>
      <c r="P334" s="314" t="s">
        <v>266</v>
      </c>
      <c r="Q334" s="308" t="s">
        <v>267</v>
      </c>
      <c r="R334" s="308" t="s">
        <v>268</v>
      </c>
      <c r="S334" s="319"/>
      <c r="T334" s="316"/>
      <c r="U334" s="316"/>
      <c r="V334" s="316"/>
      <c r="W334" s="317" t="s">
        <v>453</v>
      </c>
      <c r="X334" s="317" t="s">
        <v>454</v>
      </c>
      <c r="Y334" s="320" t="s">
        <v>223</v>
      </c>
      <c r="Z334" s="321"/>
      <c r="AA334" s="321"/>
      <c r="AB334" s="321"/>
    </row>
    <row r="335" spans="1:28" x14ac:dyDescent="0.25">
      <c r="A335" s="307" t="s">
        <v>750</v>
      </c>
      <c r="B335" s="307" t="s">
        <v>484</v>
      </c>
      <c r="C335" s="308"/>
      <c r="D335" s="308" t="s">
        <v>262</v>
      </c>
      <c r="E335" s="308" t="s">
        <v>263</v>
      </c>
      <c r="F335" s="308">
        <v>1764</v>
      </c>
      <c r="G335" s="309">
        <v>61.8</v>
      </c>
      <c r="H335" s="310">
        <v>14</v>
      </c>
      <c r="I335" s="311" t="s">
        <v>276</v>
      </c>
      <c r="J335" s="312"/>
      <c r="K335" s="308"/>
      <c r="L335" s="308" t="s">
        <v>263</v>
      </c>
      <c r="M335" s="313">
        <v>44637.96875</v>
      </c>
      <c r="N335" s="308" t="s">
        <v>263</v>
      </c>
      <c r="O335" s="313">
        <v>44638.999305555553</v>
      </c>
      <c r="P335" s="314" t="s">
        <v>266</v>
      </c>
      <c r="Q335" s="308" t="s">
        <v>267</v>
      </c>
      <c r="R335" s="308" t="s">
        <v>268</v>
      </c>
      <c r="S335" s="319"/>
      <c r="T335" s="316"/>
      <c r="U335" s="316"/>
      <c r="V335" s="316"/>
      <c r="W335" s="317" t="s">
        <v>453</v>
      </c>
      <c r="X335" s="317" t="s">
        <v>454</v>
      </c>
      <c r="Y335" s="320" t="s">
        <v>223</v>
      </c>
      <c r="Z335" s="321"/>
      <c r="AA335" s="321"/>
      <c r="AB335" s="321"/>
    </row>
    <row r="336" spans="1:28" x14ac:dyDescent="0.25">
      <c r="A336" s="307" t="s">
        <v>751</v>
      </c>
      <c r="B336" s="307" t="s">
        <v>492</v>
      </c>
      <c r="C336" s="308"/>
      <c r="D336" s="308" t="s">
        <v>262</v>
      </c>
      <c r="E336" s="308" t="s">
        <v>263</v>
      </c>
      <c r="F336" s="308">
        <v>385</v>
      </c>
      <c r="G336" s="309">
        <v>48.04</v>
      </c>
      <c r="H336" s="310">
        <v>10</v>
      </c>
      <c r="I336" s="311" t="s">
        <v>276</v>
      </c>
      <c r="J336" s="312"/>
      <c r="K336" s="308"/>
      <c r="L336" s="308" t="s">
        <v>263</v>
      </c>
      <c r="M336" s="313">
        <v>44638.069444444445</v>
      </c>
      <c r="N336" s="308" t="s">
        <v>263</v>
      </c>
      <c r="O336" s="313">
        <v>44638.555555555555</v>
      </c>
      <c r="P336" s="314" t="s">
        <v>266</v>
      </c>
      <c r="Q336" s="308" t="s">
        <v>267</v>
      </c>
      <c r="R336" s="308" t="s">
        <v>268</v>
      </c>
      <c r="S336" s="319"/>
      <c r="T336" s="316"/>
      <c r="U336" s="316"/>
      <c r="V336" s="316"/>
      <c r="W336" s="317" t="s">
        <v>453</v>
      </c>
      <c r="X336" s="317" t="s">
        <v>454</v>
      </c>
      <c r="Y336" s="320" t="s">
        <v>223</v>
      </c>
      <c r="Z336" s="321"/>
      <c r="AA336" s="321"/>
      <c r="AB336" s="321"/>
    </row>
    <row r="337" spans="1:28" x14ac:dyDescent="0.25">
      <c r="A337" s="307" t="s">
        <v>752</v>
      </c>
      <c r="B337" s="307" t="s">
        <v>483</v>
      </c>
      <c r="C337" s="308"/>
      <c r="D337" s="308" t="s">
        <v>262</v>
      </c>
      <c r="E337" s="308" t="s">
        <v>263</v>
      </c>
      <c r="F337" s="308">
        <v>387</v>
      </c>
      <c r="G337" s="309">
        <v>43.37</v>
      </c>
      <c r="H337" s="310">
        <v>10</v>
      </c>
      <c r="I337" s="311" t="s">
        <v>273</v>
      </c>
      <c r="J337" s="312"/>
      <c r="K337" s="308"/>
      <c r="L337" s="308" t="s">
        <v>263</v>
      </c>
      <c r="M337" s="313">
        <v>44638.111111111109</v>
      </c>
      <c r="N337" s="308" t="s">
        <v>263</v>
      </c>
      <c r="O337" s="313">
        <v>44638.999305555553</v>
      </c>
      <c r="P337" s="314" t="s">
        <v>266</v>
      </c>
      <c r="Q337" s="308" t="s">
        <v>267</v>
      </c>
      <c r="R337" s="308" t="s">
        <v>268</v>
      </c>
      <c r="S337" s="319"/>
      <c r="T337" s="316"/>
      <c r="U337" s="316"/>
      <c r="V337" s="316"/>
      <c r="W337" s="317" t="s">
        <v>453</v>
      </c>
      <c r="X337" s="317" t="s">
        <v>454</v>
      </c>
      <c r="Y337" s="320" t="s">
        <v>223</v>
      </c>
      <c r="Z337" s="321"/>
      <c r="AA337" s="321"/>
      <c r="AB337" s="321"/>
    </row>
    <row r="338" spans="1:28" x14ac:dyDescent="0.25">
      <c r="A338" s="307" t="s">
        <v>753</v>
      </c>
      <c r="B338" s="307" t="s">
        <v>568</v>
      </c>
      <c r="C338" s="308"/>
      <c r="D338" s="308" t="s">
        <v>262</v>
      </c>
      <c r="E338" s="308" t="s">
        <v>263</v>
      </c>
      <c r="F338" s="308">
        <v>443</v>
      </c>
      <c r="G338" s="309">
        <v>52</v>
      </c>
      <c r="H338" s="310">
        <v>9</v>
      </c>
      <c r="I338" s="311" t="s">
        <v>273</v>
      </c>
      <c r="J338" s="312"/>
      <c r="K338" s="308"/>
      <c r="L338" s="308" t="s">
        <v>263</v>
      </c>
      <c r="M338" s="313">
        <v>44638.25</v>
      </c>
      <c r="N338" s="308" t="s">
        <v>263</v>
      </c>
      <c r="O338" s="313">
        <v>44639.006944444445</v>
      </c>
      <c r="P338" s="314" t="s">
        <v>266</v>
      </c>
      <c r="Q338" s="308" t="s">
        <v>267</v>
      </c>
      <c r="R338" s="308" t="s">
        <v>268</v>
      </c>
      <c r="S338" s="319"/>
      <c r="T338" s="316"/>
      <c r="U338" s="316"/>
      <c r="V338" s="316"/>
      <c r="W338" s="317" t="s">
        <v>453</v>
      </c>
      <c r="X338" s="317" t="s">
        <v>454</v>
      </c>
      <c r="Y338" s="320" t="s">
        <v>223</v>
      </c>
      <c r="Z338" s="321"/>
      <c r="AA338" s="321"/>
      <c r="AB338" s="321"/>
    </row>
    <row r="339" spans="1:28" x14ac:dyDescent="0.25">
      <c r="A339" s="307" t="s">
        <v>754</v>
      </c>
      <c r="B339" s="307" t="s">
        <v>504</v>
      </c>
      <c r="C339" s="308"/>
      <c r="D339" s="308" t="s">
        <v>262</v>
      </c>
      <c r="E339" s="308" t="s">
        <v>263</v>
      </c>
      <c r="F339" s="308">
        <v>632</v>
      </c>
      <c r="G339" s="309">
        <v>54.91</v>
      </c>
      <c r="H339" s="310">
        <v>11</v>
      </c>
      <c r="I339" s="311" t="s">
        <v>276</v>
      </c>
      <c r="J339" s="312"/>
      <c r="K339" s="308"/>
      <c r="L339" s="308" t="s">
        <v>263</v>
      </c>
      <c r="M339" s="313">
        <v>44638.288194444445</v>
      </c>
      <c r="N339" s="308" t="s">
        <v>263</v>
      </c>
      <c r="O339" s="313">
        <v>44639.114583333336</v>
      </c>
      <c r="P339" s="314" t="s">
        <v>266</v>
      </c>
      <c r="Q339" s="308" t="s">
        <v>267</v>
      </c>
      <c r="R339" s="308" t="s">
        <v>268</v>
      </c>
      <c r="S339" s="319"/>
      <c r="T339" s="316"/>
      <c r="U339" s="316"/>
      <c r="V339" s="316"/>
      <c r="W339" s="317" t="s">
        <v>453</v>
      </c>
      <c r="X339" s="317" t="s">
        <v>454</v>
      </c>
      <c r="Y339" s="320" t="s">
        <v>223</v>
      </c>
      <c r="Z339" s="321"/>
      <c r="AA339" s="321"/>
      <c r="AB339" s="321"/>
    </row>
    <row r="340" spans="1:28" x14ac:dyDescent="0.25">
      <c r="A340" s="307" t="s">
        <v>755</v>
      </c>
      <c r="B340" s="307" t="s">
        <v>467</v>
      </c>
      <c r="C340" s="308"/>
      <c r="D340" s="308" t="s">
        <v>262</v>
      </c>
      <c r="E340" s="308" t="s">
        <v>263</v>
      </c>
      <c r="F340" s="308">
        <v>443</v>
      </c>
      <c r="G340" s="309">
        <v>53.25</v>
      </c>
      <c r="H340" s="310">
        <v>9</v>
      </c>
      <c r="I340" s="311" t="s">
        <v>276</v>
      </c>
      <c r="J340" s="312"/>
      <c r="K340" s="308"/>
      <c r="L340" s="308" t="s">
        <v>263</v>
      </c>
      <c r="M340" s="313">
        <v>44638.298611111109</v>
      </c>
      <c r="N340" s="308" t="s">
        <v>263</v>
      </c>
      <c r="O340" s="313">
        <v>44638.999305555553</v>
      </c>
      <c r="P340" s="314" t="s">
        <v>266</v>
      </c>
      <c r="Q340" s="308" t="s">
        <v>267</v>
      </c>
      <c r="R340" s="308" t="s">
        <v>268</v>
      </c>
      <c r="S340" s="319"/>
      <c r="T340" s="316"/>
      <c r="U340" s="316"/>
      <c r="V340" s="316"/>
      <c r="W340" s="317" t="s">
        <v>453</v>
      </c>
      <c r="X340" s="317" t="s">
        <v>454</v>
      </c>
      <c r="Y340" s="320" t="s">
        <v>223</v>
      </c>
      <c r="Z340" s="321"/>
      <c r="AA340" s="321"/>
      <c r="AB340" s="321"/>
    </row>
    <row r="341" spans="1:28" x14ac:dyDescent="0.25">
      <c r="A341" s="307" t="s">
        <v>756</v>
      </c>
      <c r="B341" s="307" t="s">
        <v>478</v>
      </c>
      <c r="C341" s="308"/>
      <c r="D341" s="308" t="s">
        <v>262</v>
      </c>
      <c r="E341" s="308" t="s">
        <v>263</v>
      </c>
      <c r="F341" s="308">
        <v>449</v>
      </c>
      <c r="G341" s="309">
        <v>50.3</v>
      </c>
      <c r="H341" s="310">
        <v>9</v>
      </c>
      <c r="I341" s="311" t="s">
        <v>273</v>
      </c>
      <c r="J341" s="312"/>
      <c r="K341" s="308"/>
      <c r="L341" s="308" t="s">
        <v>263</v>
      </c>
      <c r="M341" s="313">
        <v>44638.333333333336</v>
      </c>
      <c r="N341" s="308" t="s">
        <v>263</v>
      </c>
      <c r="O341" s="313">
        <v>44638.479166666664</v>
      </c>
      <c r="P341" s="314" t="s">
        <v>266</v>
      </c>
      <c r="Q341" s="308" t="s">
        <v>267</v>
      </c>
      <c r="R341" s="308" t="s">
        <v>268</v>
      </c>
      <c r="S341" s="319"/>
      <c r="T341" s="316"/>
      <c r="U341" s="316"/>
      <c r="V341" s="316"/>
      <c r="W341" s="317" t="s">
        <v>453</v>
      </c>
      <c r="X341" s="317" t="s">
        <v>454</v>
      </c>
      <c r="Y341" s="320" t="s">
        <v>223</v>
      </c>
      <c r="Z341" s="321"/>
      <c r="AA341" s="321"/>
      <c r="AB341" s="321"/>
    </row>
    <row r="342" spans="1:28" x14ac:dyDescent="0.25">
      <c r="A342" s="307" t="s">
        <v>757</v>
      </c>
      <c r="B342" s="307" t="s">
        <v>455</v>
      </c>
      <c r="C342" s="308"/>
      <c r="D342" s="308" t="s">
        <v>262</v>
      </c>
      <c r="E342" s="308" t="s">
        <v>263</v>
      </c>
      <c r="F342" s="308">
        <v>448.62</v>
      </c>
      <c r="G342" s="309">
        <v>49.92</v>
      </c>
      <c r="H342" s="310">
        <v>9</v>
      </c>
      <c r="I342" s="311" t="s">
        <v>273</v>
      </c>
      <c r="J342" s="312"/>
      <c r="K342" s="308"/>
      <c r="L342" s="308" t="s">
        <v>263</v>
      </c>
      <c r="M342" s="313">
        <v>44639.399305555555</v>
      </c>
      <c r="N342" s="308" t="s">
        <v>263</v>
      </c>
      <c r="O342" s="313">
        <v>44639.999305555553</v>
      </c>
      <c r="P342" s="314" t="s">
        <v>266</v>
      </c>
      <c r="Q342" s="308" t="s">
        <v>267</v>
      </c>
      <c r="R342" s="308" t="s">
        <v>268</v>
      </c>
      <c r="S342" s="319"/>
      <c r="T342" s="316"/>
      <c r="U342" s="316"/>
      <c r="V342" s="316"/>
      <c r="W342" s="317" t="s">
        <v>453</v>
      </c>
      <c r="X342" s="317" t="s">
        <v>454</v>
      </c>
      <c r="Y342" s="320" t="s">
        <v>223</v>
      </c>
      <c r="Z342" s="321"/>
      <c r="AA342" s="321"/>
      <c r="AB342" s="321"/>
    </row>
    <row r="343" spans="1:28" x14ac:dyDescent="0.25">
      <c r="A343" s="307" t="s">
        <v>758</v>
      </c>
      <c r="B343" s="307" t="s">
        <v>473</v>
      </c>
      <c r="C343" s="308"/>
      <c r="D343" s="308" t="s">
        <v>262</v>
      </c>
      <c r="E343" s="308" t="s">
        <v>263</v>
      </c>
      <c r="F343" s="308">
        <v>3753</v>
      </c>
      <c r="G343" s="309">
        <v>80.540000000000006</v>
      </c>
      <c r="H343" s="310">
        <v>19</v>
      </c>
      <c r="I343" s="311" t="s">
        <v>276</v>
      </c>
      <c r="J343" s="312"/>
      <c r="K343" s="308"/>
      <c r="L343" s="308" t="s">
        <v>263</v>
      </c>
      <c r="M343" s="313">
        <v>44638.375</v>
      </c>
      <c r="N343" s="308" t="s">
        <v>263</v>
      </c>
      <c r="O343" s="313">
        <v>44638.999305555553</v>
      </c>
      <c r="P343" s="314" t="s">
        <v>266</v>
      </c>
      <c r="Q343" s="308" t="s">
        <v>267</v>
      </c>
      <c r="R343" s="308" t="s">
        <v>268</v>
      </c>
      <c r="S343" s="319"/>
      <c r="T343" s="316"/>
      <c r="U343" s="316"/>
      <c r="V343" s="316"/>
      <c r="W343" s="317" t="s">
        <v>481</v>
      </c>
      <c r="X343" s="317" t="s">
        <v>454</v>
      </c>
      <c r="Y343" s="320" t="s">
        <v>223</v>
      </c>
      <c r="Z343" s="321"/>
      <c r="AA343" s="321"/>
      <c r="AB343" s="321"/>
    </row>
    <row r="344" spans="1:28" x14ac:dyDescent="0.25">
      <c r="A344" s="307" t="s">
        <v>759</v>
      </c>
      <c r="B344" s="307" t="s">
        <v>463</v>
      </c>
      <c r="C344" s="308"/>
      <c r="D344" s="308" t="s">
        <v>262</v>
      </c>
      <c r="E344" s="308" t="s">
        <v>263</v>
      </c>
      <c r="F344" s="308">
        <v>337</v>
      </c>
      <c r="G344" s="309">
        <v>50.03</v>
      </c>
      <c r="H344" s="310">
        <v>9</v>
      </c>
      <c r="I344" s="311" t="s">
        <v>268</v>
      </c>
      <c r="J344" s="312"/>
      <c r="K344" s="308"/>
      <c r="L344" s="308" t="s">
        <v>263</v>
      </c>
      <c r="M344" s="313">
        <v>44638.423611111109</v>
      </c>
      <c r="N344" s="308" t="s">
        <v>263</v>
      </c>
      <c r="O344" s="313">
        <v>44638.444444444445</v>
      </c>
      <c r="P344" s="314" t="s">
        <v>266</v>
      </c>
      <c r="Q344" s="308" t="s">
        <v>267</v>
      </c>
      <c r="R344" s="308" t="s">
        <v>268</v>
      </c>
      <c r="S344" s="319"/>
      <c r="T344" s="316"/>
      <c r="U344" s="316"/>
      <c r="V344" s="316"/>
      <c r="W344" s="317" t="s">
        <v>461</v>
      </c>
      <c r="X344" s="317" t="s">
        <v>454</v>
      </c>
      <c r="Y344" s="320" t="s">
        <v>223</v>
      </c>
      <c r="Z344" s="321"/>
      <c r="AA344" s="321"/>
      <c r="AB344" s="321"/>
    </row>
    <row r="345" spans="1:28" x14ac:dyDescent="0.25">
      <c r="A345" s="307" t="s">
        <v>760</v>
      </c>
      <c r="B345" s="307" t="s">
        <v>459</v>
      </c>
      <c r="C345" s="308"/>
      <c r="D345" s="308" t="s">
        <v>262</v>
      </c>
      <c r="E345" s="308" t="s">
        <v>263</v>
      </c>
      <c r="F345" s="308">
        <v>337</v>
      </c>
      <c r="G345" s="309">
        <v>50.29</v>
      </c>
      <c r="H345" s="310">
        <v>9</v>
      </c>
      <c r="I345" s="311" t="s">
        <v>273</v>
      </c>
      <c r="J345" s="312"/>
      <c r="K345" s="308"/>
      <c r="L345" s="308" t="s">
        <v>263</v>
      </c>
      <c r="M345" s="313">
        <v>44638.447916666664</v>
      </c>
      <c r="N345" s="308" t="s">
        <v>263</v>
      </c>
      <c r="O345" s="313">
        <v>44639.177083333336</v>
      </c>
      <c r="P345" s="314" t="s">
        <v>266</v>
      </c>
      <c r="Q345" s="308" t="s">
        <v>267</v>
      </c>
      <c r="R345" s="308" t="s">
        <v>268</v>
      </c>
      <c r="S345" s="319"/>
      <c r="T345" s="316"/>
      <c r="U345" s="316"/>
      <c r="V345" s="316"/>
      <c r="W345" s="317" t="s">
        <v>453</v>
      </c>
      <c r="X345" s="317" t="s">
        <v>454</v>
      </c>
      <c r="Y345" s="320" t="s">
        <v>223</v>
      </c>
      <c r="Z345" s="321"/>
      <c r="AA345" s="321"/>
      <c r="AB345" s="321"/>
    </row>
    <row r="346" spans="1:28" x14ac:dyDescent="0.25">
      <c r="A346" s="307" t="s">
        <v>761</v>
      </c>
      <c r="B346" s="307" t="s">
        <v>545</v>
      </c>
      <c r="C346" s="308"/>
      <c r="D346" s="308" t="s">
        <v>262</v>
      </c>
      <c r="E346" s="308" t="s">
        <v>263</v>
      </c>
      <c r="F346" s="308">
        <v>2899</v>
      </c>
      <c r="G346" s="309">
        <v>75</v>
      </c>
      <c r="H346" s="310">
        <v>17</v>
      </c>
      <c r="I346" s="311" t="s">
        <v>276</v>
      </c>
      <c r="J346" s="312"/>
      <c r="K346" s="308"/>
      <c r="L346" s="308" t="s">
        <v>263</v>
      </c>
      <c r="M346" s="313">
        <v>44638.5</v>
      </c>
      <c r="N346" s="308" t="s">
        <v>263</v>
      </c>
      <c r="O346" s="313">
        <v>44638.999305555553</v>
      </c>
      <c r="P346" s="314" t="s">
        <v>266</v>
      </c>
      <c r="Q346" s="308" t="s">
        <v>267</v>
      </c>
      <c r="R346" s="308" t="s">
        <v>268</v>
      </c>
      <c r="S346" s="319"/>
      <c r="T346" s="316"/>
      <c r="U346" s="316"/>
      <c r="V346" s="316"/>
      <c r="W346" s="317" t="s">
        <v>453</v>
      </c>
      <c r="X346" s="317" t="s">
        <v>454</v>
      </c>
      <c r="Y346" s="320" t="s">
        <v>223</v>
      </c>
      <c r="Z346" s="321"/>
      <c r="AA346" s="321"/>
      <c r="AB346" s="321"/>
    </row>
    <row r="347" spans="1:28" x14ac:dyDescent="0.25">
      <c r="A347" s="307" t="s">
        <v>762</v>
      </c>
      <c r="B347" s="307" t="s">
        <v>464</v>
      </c>
      <c r="C347" s="308"/>
      <c r="D347" s="308" t="s">
        <v>262</v>
      </c>
      <c r="E347" s="308" t="s">
        <v>263</v>
      </c>
      <c r="F347" s="308">
        <v>460</v>
      </c>
      <c r="G347" s="309">
        <v>48.09</v>
      </c>
      <c r="H347" s="310">
        <v>10</v>
      </c>
      <c r="I347" s="311" t="s">
        <v>276</v>
      </c>
      <c r="J347" s="312"/>
      <c r="K347" s="308"/>
      <c r="L347" s="308" t="s">
        <v>263</v>
      </c>
      <c r="M347" s="313">
        <v>44638.510416666664</v>
      </c>
      <c r="N347" s="308" t="s">
        <v>263</v>
      </c>
      <c r="O347" s="313">
        <v>44638.999305555553</v>
      </c>
      <c r="P347" s="314" t="s">
        <v>266</v>
      </c>
      <c r="Q347" s="308" t="s">
        <v>267</v>
      </c>
      <c r="R347" s="308" t="s">
        <v>268</v>
      </c>
      <c r="S347" s="319"/>
      <c r="T347" s="316"/>
      <c r="U347" s="316"/>
      <c r="V347" s="316"/>
      <c r="W347" s="317" t="s">
        <v>453</v>
      </c>
      <c r="X347" s="317" t="s">
        <v>454</v>
      </c>
      <c r="Y347" s="320" t="s">
        <v>223</v>
      </c>
      <c r="Z347" s="321"/>
      <c r="AA347" s="321"/>
      <c r="AB347" s="321"/>
    </row>
    <row r="348" spans="1:28" x14ac:dyDescent="0.25">
      <c r="A348" s="307" t="s">
        <v>763</v>
      </c>
      <c r="B348" s="307" t="s">
        <v>482</v>
      </c>
      <c r="C348" s="308"/>
      <c r="D348" s="308" t="s">
        <v>262</v>
      </c>
      <c r="E348" s="308" t="s">
        <v>263</v>
      </c>
      <c r="F348" s="308">
        <v>1770</v>
      </c>
      <c r="G348" s="309">
        <v>56.74</v>
      </c>
      <c r="H348" s="310">
        <v>14</v>
      </c>
      <c r="I348" s="311" t="s">
        <v>276</v>
      </c>
      <c r="J348" s="312"/>
      <c r="K348" s="308"/>
      <c r="L348" s="308" t="s">
        <v>263</v>
      </c>
      <c r="M348" s="313">
        <v>44638.524305555555</v>
      </c>
      <c r="N348" s="308" t="s">
        <v>263</v>
      </c>
      <c r="O348" s="313">
        <v>44638.999305555553</v>
      </c>
      <c r="P348" s="314" t="s">
        <v>266</v>
      </c>
      <c r="Q348" s="308" t="s">
        <v>267</v>
      </c>
      <c r="R348" s="308" t="s">
        <v>268</v>
      </c>
      <c r="S348" s="319"/>
      <c r="T348" s="316"/>
      <c r="U348" s="316"/>
      <c r="V348" s="316"/>
      <c r="W348" s="317" t="s">
        <v>457</v>
      </c>
      <c r="X348" s="317" t="s">
        <v>454</v>
      </c>
      <c r="Y348" s="320" t="s">
        <v>223</v>
      </c>
      <c r="Z348" s="321"/>
      <c r="AA348" s="321"/>
      <c r="AB348" s="321"/>
    </row>
    <row r="349" spans="1:28" x14ac:dyDescent="0.25">
      <c r="A349" s="307" t="s">
        <v>764</v>
      </c>
      <c r="B349" s="307" t="s">
        <v>452</v>
      </c>
      <c r="C349" s="308"/>
      <c r="D349" s="308" t="s">
        <v>262</v>
      </c>
      <c r="E349" s="308" t="s">
        <v>263</v>
      </c>
      <c r="F349" s="308">
        <v>498</v>
      </c>
      <c r="G349" s="309">
        <v>51.02</v>
      </c>
      <c r="H349" s="310">
        <v>10</v>
      </c>
      <c r="I349" s="311" t="s">
        <v>276</v>
      </c>
      <c r="J349" s="312"/>
      <c r="K349" s="308"/>
      <c r="L349" s="308" t="s">
        <v>263</v>
      </c>
      <c r="M349" s="313">
        <v>44638.5625</v>
      </c>
      <c r="N349" s="308" t="s">
        <v>263</v>
      </c>
      <c r="O349" s="313">
        <v>44639.125</v>
      </c>
      <c r="P349" s="314" t="s">
        <v>266</v>
      </c>
      <c r="Q349" s="308" t="s">
        <v>267</v>
      </c>
      <c r="R349" s="308" t="s">
        <v>268</v>
      </c>
      <c r="S349" s="319"/>
      <c r="T349" s="316"/>
      <c r="U349" s="316"/>
      <c r="V349" s="316"/>
      <c r="W349" s="317" t="s">
        <v>479</v>
      </c>
      <c r="X349" s="317" t="s">
        <v>454</v>
      </c>
      <c r="Y349" s="320" t="s">
        <v>223</v>
      </c>
      <c r="Z349" s="321"/>
      <c r="AA349" s="321"/>
      <c r="AB349" s="321"/>
    </row>
    <row r="350" spans="1:28" x14ac:dyDescent="0.25">
      <c r="A350" s="307" t="s">
        <v>765</v>
      </c>
      <c r="B350" s="307" t="s">
        <v>456</v>
      </c>
      <c r="C350" s="308"/>
      <c r="D350" s="308" t="s">
        <v>262</v>
      </c>
      <c r="E350" s="308" t="s">
        <v>263</v>
      </c>
      <c r="F350" s="308">
        <v>318</v>
      </c>
      <c r="G350" s="309">
        <v>41.73</v>
      </c>
      <c r="H350" s="310">
        <v>8</v>
      </c>
      <c r="I350" s="311" t="s">
        <v>273</v>
      </c>
      <c r="J350" s="312"/>
      <c r="K350" s="308"/>
      <c r="L350" s="308" t="s">
        <v>263</v>
      </c>
      <c r="M350" s="313">
        <v>44638.631944444445</v>
      </c>
      <c r="N350" s="308" t="s">
        <v>263</v>
      </c>
      <c r="O350" s="313">
        <v>44639.319444444445</v>
      </c>
      <c r="P350" s="314" t="s">
        <v>266</v>
      </c>
      <c r="Q350" s="308" t="s">
        <v>267</v>
      </c>
      <c r="R350" s="308" t="s">
        <v>268</v>
      </c>
      <c r="S350" s="319"/>
      <c r="T350" s="316"/>
      <c r="U350" s="316"/>
      <c r="V350" s="316"/>
      <c r="W350" s="317" t="s">
        <v>461</v>
      </c>
      <c r="X350" s="317" t="s">
        <v>454</v>
      </c>
      <c r="Y350" s="320" t="s">
        <v>223</v>
      </c>
      <c r="Z350" s="321"/>
      <c r="AA350" s="321"/>
      <c r="AB350" s="321"/>
    </row>
    <row r="351" spans="1:28" x14ac:dyDescent="0.25">
      <c r="A351" s="307" t="s">
        <v>766</v>
      </c>
      <c r="B351" s="307" t="s">
        <v>474</v>
      </c>
      <c r="C351" s="308"/>
      <c r="D351" s="308" t="s">
        <v>262</v>
      </c>
      <c r="E351" s="308" t="s">
        <v>263</v>
      </c>
      <c r="F351" s="308">
        <v>632</v>
      </c>
      <c r="G351" s="309">
        <v>54.91</v>
      </c>
      <c r="H351" s="310">
        <v>11</v>
      </c>
      <c r="I351" s="311" t="s">
        <v>276</v>
      </c>
      <c r="J351" s="312"/>
      <c r="K351" s="308"/>
      <c r="L351" s="308" t="s">
        <v>263</v>
      </c>
      <c r="M351" s="313">
        <v>44638.71875</v>
      </c>
      <c r="N351" s="308" t="s">
        <v>263</v>
      </c>
      <c r="O351" s="313">
        <v>44639.597222222219</v>
      </c>
      <c r="P351" s="314" t="s">
        <v>266</v>
      </c>
      <c r="Q351" s="308" t="s">
        <v>267</v>
      </c>
      <c r="R351" s="308" t="s">
        <v>268</v>
      </c>
      <c r="S351" s="319"/>
      <c r="T351" s="316"/>
      <c r="U351" s="316"/>
      <c r="V351" s="316"/>
      <c r="W351" s="317" t="s">
        <v>453</v>
      </c>
      <c r="X351" s="317" t="s">
        <v>454</v>
      </c>
      <c r="Y351" s="320" t="s">
        <v>223</v>
      </c>
      <c r="Z351" s="321"/>
      <c r="AA351" s="321"/>
      <c r="AB351" s="321"/>
    </row>
    <row r="352" spans="1:28" x14ac:dyDescent="0.25">
      <c r="A352" s="307" t="s">
        <v>767</v>
      </c>
      <c r="B352" s="307" t="s">
        <v>460</v>
      </c>
      <c r="C352" s="308"/>
      <c r="D352" s="308" t="s">
        <v>262</v>
      </c>
      <c r="E352" s="308" t="s">
        <v>263</v>
      </c>
      <c r="F352" s="308">
        <v>495</v>
      </c>
      <c r="G352" s="309">
        <v>45.28</v>
      </c>
      <c r="H352" s="310">
        <v>11</v>
      </c>
      <c r="I352" s="311" t="s">
        <v>273</v>
      </c>
      <c r="J352" s="312"/>
      <c r="K352" s="308"/>
      <c r="L352" s="308" t="s">
        <v>263</v>
      </c>
      <c r="M352" s="313">
        <v>44638.774305555555</v>
      </c>
      <c r="N352" s="308" t="s">
        <v>263</v>
      </c>
      <c r="O352" s="313">
        <v>44638.9375</v>
      </c>
      <c r="P352" s="314" t="s">
        <v>266</v>
      </c>
      <c r="Q352" s="308" t="s">
        <v>267</v>
      </c>
      <c r="R352" s="308" t="s">
        <v>268</v>
      </c>
      <c r="S352" s="319"/>
      <c r="T352" s="316"/>
      <c r="U352" s="316"/>
      <c r="V352" s="316"/>
      <c r="W352" s="317" t="s">
        <v>461</v>
      </c>
      <c r="X352" s="317" t="s">
        <v>454</v>
      </c>
      <c r="Y352" s="320" t="s">
        <v>223</v>
      </c>
      <c r="Z352" s="321"/>
      <c r="AA352" s="321"/>
      <c r="AB352" s="321"/>
    </row>
    <row r="353" spans="1:28" x14ac:dyDescent="0.25">
      <c r="A353" s="307" t="s">
        <v>768</v>
      </c>
      <c r="B353" s="307" t="s">
        <v>538</v>
      </c>
      <c r="C353" s="308"/>
      <c r="D353" s="308" t="s">
        <v>262</v>
      </c>
      <c r="E353" s="308" t="s">
        <v>263</v>
      </c>
      <c r="F353" s="308">
        <v>2437</v>
      </c>
      <c r="G353" s="309">
        <v>62.33</v>
      </c>
      <c r="H353" s="310">
        <v>16</v>
      </c>
      <c r="I353" s="311" t="s">
        <v>276</v>
      </c>
      <c r="J353" s="312"/>
      <c r="K353" s="308"/>
      <c r="L353" s="308" t="s">
        <v>263</v>
      </c>
      <c r="M353" s="313">
        <v>44638.864583333336</v>
      </c>
      <c r="N353" s="308" t="s">
        <v>263</v>
      </c>
      <c r="O353" s="313">
        <v>44639.999305555553</v>
      </c>
      <c r="P353" s="314" t="s">
        <v>266</v>
      </c>
      <c r="Q353" s="308" t="s">
        <v>267</v>
      </c>
      <c r="R353" s="308" t="s">
        <v>268</v>
      </c>
      <c r="S353" s="319"/>
      <c r="T353" s="316"/>
      <c r="U353" s="316"/>
      <c r="V353" s="316"/>
      <c r="W353" s="317" t="s">
        <v>471</v>
      </c>
      <c r="X353" s="317" t="s">
        <v>454</v>
      </c>
      <c r="Y353" s="320" t="s">
        <v>223</v>
      </c>
      <c r="Z353" s="321"/>
      <c r="AA353" s="321"/>
      <c r="AB353" s="321"/>
    </row>
    <row r="354" spans="1:28" x14ac:dyDescent="0.25">
      <c r="A354" s="307" t="s">
        <v>769</v>
      </c>
      <c r="B354" s="307" t="s">
        <v>463</v>
      </c>
      <c r="C354" s="308"/>
      <c r="D354" s="308" t="s">
        <v>262</v>
      </c>
      <c r="E354" s="308" t="s">
        <v>263</v>
      </c>
      <c r="F354" s="308">
        <v>337</v>
      </c>
      <c r="G354" s="309">
        <v>50.03</v>
      </c>
      <c r="H354" s="310">
        <v>9</v>
      </c>
      <c r="I354" s="311" t="s">
        <v>268</v>
      </c>
      <c r="J354" s="312"/>
      <c r="K354" s="308"/>
      <c r="L354" s="308" t="s">
        <v>263</v>
      </c>
      <c r="M354" s="313">
        <v>44638.881944444445</v>
      </c>
      <c r="N354" s="308" t="s">
        <v>263</v>
      </c>
      <c r="O354" s="313">
        <v>44639.3125</v>
      </c>
      <c r="P354" s="314" t="s">
        <v>266</v>
      </c>
      <c r="Q354" s="308" t="s">
        <v>267</v>
      </c>
      <c r="R354" s="308" t="s">
        <v>268</v>
      </c>
      <c r="S354" s="319"/>
      <c r="T354" s="316"/>
      <c r="U354" s="316"/>
      <c r="V354" s="316"/>
      <c r="W354" s="317" t="s">
        <v>461</v>
      </c>
      <c r="X354" s="317" t="s">
        <v>454</v>
      </c>
      <c r="Y354" s="320" t="s">
        <v>223</v>
      </c>
      <c r="Z354" s="321"/>
      <c r="AA354" s="321"/>
      <c r="AB354" s="321"/>
    </row>
    <row r="355" spans="1:28" x14ac:dyDescent="0.25">
      <c r="A355" s="307" t="s">
        <v>770</v>
      </c>
      <c r="B355" s="307" t="s">
        <v>456</v>
      </c>
      <c r="C355" s="308"/>
      <c r="D355" s="308" t="s">
        <v>262</v>
      </c>
      <c r="E355" s="308" t="s">
        <v>263</v>
      </c>
      <c r="F355" s="308">
        <v>318</v>
      </c>
      <c r="G355" s="309">
        <v>41.73</v>
      </c>
      <c r="H355" s="310">
        <v>8</v>
      </c>
      <c r="I355" s="311" t="s">
        <v>273</v>
      </c>
      <c r="J355" s="312"/>
      <c r="K355" s="308"/>
      <c r="L355" s="308" t="s">
        <v>263</v>
      </c>
      <c r="M355" s="313">
        <v>44639.451388888891</v>
      </c>
      <c r="N355" s="308" t="s">
        <v>263</v>
      </c>
      <c r="O355" s="313">
        <v>44639.472222222219</v>
      </c>
      <c r="P355" s="314" t="s">
        <v>266</v>
      </c>
      <c r="Q355" s="308" t="s">
        <v>267</v>
      </c>
      <c r="R355" s="308" t="s">
        <v>268</v>
      </c>
      <c r="S355" s="319"/>
      <c r="T355" s="316"/>
      <c r="U355" s="316"/>
      <c r="V355" s="316"/>
      <c r="W355" s="317" t="s">
        <v>461</v>
      </c>
      <c r="X355" s="317" t="s">
        <v>454</v>
      </c>
      <c r="Y355" s="320" t="s">
        <v>223</v>
      </c>
      <c r="Z355" s="321"/>
      <c r="AA355" s="321"/>
      <c r="AB355" s="321"/>
    </row>
    <row r="356" spans="1:28" x14ac:dyDescent="0.25">
      <c r="A356" s="307" t="s">
        <v>771</v>
      </c>
      <c r="B356" s="307" t="s">
        <v>463</v>
      </c>
      <c r="C356" s="308"/>
      <c r="D356" s="308" t="s">
        <v>262</v>
      </c>
      <c r="E356" s="308" t="s">
        <v>263</v>
      </c>
      <c r="F356" s="308">
        <v>337</v>
      </c>
      <c r="G356" s="309">
        <v>50.03</v>
      </c>
      <c r="H356" s="310">
        <v>9</v>
      </c>
      <c r="I356" s="311" t="s">
        <v>268</v>
      </c>
      <c r="J356" s="312"/>
      <c r="K356" s="308"/>
      <c r="L356" s="308" t="s">
        <v>263</v>
      </c>
      <c r="M356" s="313">
        <v>44639.479166666664</v>
      </c>
      <c r="N356" s="308" t="s">
        <v>263</v>
      </c>
      <c r="O356" s="313">
        <v>44639.524305555555</v>
      </c>
      <c r="P356" s="314" t="s">
        <v>266</v>
      </c>
      <c r="Q356" s="308" t="s">
        <v>267</v>
      </c>
      <c r="R356" s="308" t="s">
        <v>268</v>
      </c>
      <c r="S356" s="319"/>
      <c r="T356" s="316"/>
      <c r="U356" s="316"/>
      <c r="V356" s="316"/>
      <c r="W356" s="317" t="s">
        <v>461</v>
      </c>
      <c r="X356" s="317" t="s">
        <v>454</v>
      </c>
      <c r="Y356" s="320" t="s">
        <v>223</v>
      </c>
      <c r="Z356" s="321"/>
      <c r="AA356" s="321"/>
      <c r="AB356" s="321"/>
    </row>
    <row r="357" spans="1:28" x14ac:dyDescent="0.25">
      <c r="A357" s="307" t="s">
        <v>772</v>
      </c>
      <c r="B357" s="307" t="s">
        <v>658</v>
      </c>
      <c r="C357" s="308"/>
      <c r="D357" s="308" t="s">
        <v>262</v>
      </c>
      <c r="E357" s="308" t="s">
        <v>263</v>
      </c>
      <c r="F357" s="308">
        <v>3147</v>
      </c>
      <c r="G357" s="309">
        <v>71.62</v>
      </c>
      <c r="H357" s="310">
        <v>17</v>
      </c>
      <c r="I357" s="311" t="s">
        <v>276</v>
      </c>
      <c r="J357" s="312"/>
      <c r="K357" s="308"/>
      <c r="L357" s="308" t="s">
        <v>263</v>
      </c>
      <c r="M357" s="313">
        <v>44639.5</v>
      </c>
      <c r="N357" s="308" t="s">
        <v>263</v>
      </c>
      <c r="O357" s="313">
        <v>44639.999305555553</v>
      </c>
      <c r="P357" s="314" t="s">
        <v>266</v>
      </c>
      <c r="Q357" s="308" t="s">
        <v>267</v>
      </c>
      <c r="R357" s="308" t="s">
        <v>268</v>
      </c>
      <c r="S357" s="319"/>
      <c r="T357" s="316"/>
      <c r="U357" s="316"/>
      <c r="V357" s="316"/>
      <c r="W357" s="317" t="s">
        <v>471</v>
      </c>
      <c r="X357" s="317" t="s">
        <v>454</v>
      </c>
      <c r="Y357" s="320" t="s">
        <v>223</v>
      </c>
      <c r="Z357" s="321"/>
      <c r="AA357" s="321"/>
      <c r="AB357" s="321"/>
    </row>
    <row r="358" spans="1:28" x14ac:dyDescent="0.25">
      <c r="A358" s="307" t="s">
        <v>773</v>
      </c>
      <c r="B358" s="307" t="s">
        <v>489</v>
      </c>
      <c r="C358" s="308"/>
      <c r="D358" s="308" t="s">
        <v>262</v>
      </c>
      <c r="E358" s="308" t="s">
        <v>263</v>
      </c>
      <c r="F358" s="308">
        <v>454</v>
      </c>
      <c r="G358" s="309">
        <v>53.25</v>
      </c>
      <c r="H358" s="310">
        <v>9</v>
      </c>
      <c r="I358" s="311" t="s">
        <v>276</v>
      </c>
      <c r="J358" s="312"/>
      <c r="K358" s="308"/>
      <c r="L358" s="308" t="s">
        <v>263</v>
      </c>
      <c r="M358" s="313">
        <v>44639.916666666664</v>
      </c>
      <c r="N358" s="308" t="s">
        <v>263</v>
      </c>
      <c r="O358" s="313">
        <v>44639.999305555553</v>
      </c>
      <c r="P358" s="314" t="s">
        <v>266</v>
      </c>
      <c r="Q358" s="308" t="s">
        <v>267</v>
      </c>
      <c r="R358" s="308" t="s">
        <v>268</v>
      </c>
      <c r="S358" s="319"/>
      <c r="T358" s="316"/>
      <c r="U358" s="316"/>
      <c r="V358" s="316"/>
      <c r="W358" s="317" t="s">
        <v>453</v>
      </c>
      <c r="X358" s="317" t="s">
        <v>454</v>
      </c>
      <c r="Y358" s="320" t="s">
        <v>223</v>
      </c>
      <c r="Z358" s="321"/>
      <c r="AA358" s="321"/>
      <c r="AB358" s="321"/>
    </row>
    <row r="359" spans="1:28" x14ac:dyDescent="0.25">
      <c r="A359" s="307" t="s">
        <v>774</v>
      </c>
      <c r="B359" s="307" t="s">
        <v>452</v>
      </c>
      <c r="C359" s="308"/>
      <c r="D359" s="308" t="s">
        <v>262</v>
      </c>
      <c r="E359" s="308" t="s">
        <v>263</v>
      </c>
      <c r="F359" s="308">
        <v>498</v>
      </c>
      <c r="G359" s="309">
        <v>51.02</v>
      </c>
      <c r="H359" s="310">
        <v>10</v>
      </c>
      <c r="I359" s="311" t="s">
        <v>276</v>
      </c>
      <c r="J359" s="312"/>
      <c r="K359" s="308"/>
      <c r="L359" s="308" t="s">
        <v>263</v>
      </c>
      <c r="M359" s="313">
        <v>44639.993055555555</v>
      </c>
      <c r="N359" s="308" t="s">
        <v>263</v>
      </c>
      <c r="O359" s="313">
        <v>44639.999305555553</v>
      </c>
      <c r="P359" s="314" t="s">
        <v>266</v>
      </c>
      <c r="Q359" s="308" t="s">
        <v>267</v>
      </c>
      <c r="R359" s="308" t="s">
        <v>268</v>
      </c>
      <c r="S359" s="319"/>
      <c r="T359" s="316"/>
      <c r="U359" s="316"/>
      <c r="V359" s="316"/>
      <c r="W359" s="317" t="s">
        <v>453</v>
      </c>
      <c r="X359" s="317" t="s">
        <v>454</v>
      </c>
      <c r="Y359" s="320" t="s">
        <v>223</v>
      </c>
      <c r="Z359" s="321"/>
      <c r="AA359" s="321"/>
      <c r="AB359" s="321"/>
    </row>
    <row r="360" spans="1:28" x14ac:dyDescent="0.25">
      <c r="A360" s="307" t="s">
        <v>775</v>
      </c>
      <c r="B360" s="307" t="s">
        <v>456</v>
      </c>
      <c r="C360" s="308"/>
      <c r="D360" s="308" t="s">
        <v>262</v>
      </c>
      <c r="E360" s="308" t="s">
        <v>263</v>
      </c>
      <c r="F360" s="308">
        <v>318</v>
      </c>
      <c r="G360" s="309">
        <v>41.73</v>
      </c>
      <c r="H360" s="310">
        <v>8</v>
      </c>
      <c r="I360" s="311" t="s">
        <v>273</v>
      </c>
      <c r="J360" s="312"/>
      <c r="K360" s="308"/>
      <c r="L360" s="308" t="s">
        <v>263</v>
      </c>
      <c r="M360" s="313">
        <v>44639.694444444445</v>
      </c>
      <c r="N360" s="308" t="s">
        <v>263</v>
      </c>
      <c r="O360" s="313">
        <v>44639.999305555553</v>
      </c>
      <c r="P360" s="314" t="s">
        <v>266</v>
      </c>
      <c r="Q360" s="308" t="s">
        <v>267</v>
      </c>
      <c r="R360" s="308" t="s">
        <v>268</v>
      </c>
      <c r="S360" s="319"/>
      <c r="T360" s="316"/>
      <c r="U360" s="316"/>
      <c r="V360" s="316"/>
      <c r="W360" s="317" t="s">
        <v>461</v>
      </c>
      <c r="X360" s="317" t="s">
        <v>454</v>
      </c>
      <c r="Y360" s="320" t="s">
        <v>223</v>
      </c>
      <c r="Z360" s="321"/>
      <c r="AA360" s="321"/>
      <c r="AB360" s="321"/>
    </row>
    <row r="361" spans="1:28" x14ac:dyDescent="0.25">
      <c r="A361" s="307" t="s">
        <v>776</v>
      </c>
      <c r="B361" s="307" t="s">
        <v>463</v>
      </c>
      <c r="C361" s="308"/>
      <c r="D361" s="308" t="s">
        <v>262</v>
      </c>
      <c r="E361" s="308" t="s">
        <v>263</v>
      </c>
      <c r="F361" s="308">
        <v>337</v>
      </c>
      <c r="G361" s="309">
        <v>50.03</v>
      </c>
      <c r="H361" s="310">
        <v>9</v>
      </c>
      <c r="I361" s="311" t="s">
        <v>268</v>
      </c>
      <c r="J361" s="312"/>
      <c r="K361" s="308"/>
      <c r="L361" s="308" t="s">
        <v>263</v>
      </c>
      <c r="M361" s="313">
        <v>44639.777777777781</v>
      </c>
      <c r="N361" s="308" t="s">
        <v>263</v>
      </c>
      <c r="O361" s="313">
        <v>44639.999305555553</v>
      </c>
      <c r="P361" s="314" t="s">
        <v>266</v>
      </c>
      <c r="Q361" s="308" t="s">
        <v>267</v>
      </c>
      <c r="R361" s="308" t="s">
        <v>268</v>
      </c>
      <c r="S361" s="319"/>
      <c r="T361" s="316"/>
      <c r="U361" s="316"/>
      <c r="V361" s="316"/>
      <c r="W361" s="317" t="s">
        <v>461</v>
      </c>
      <c r="X361" s="317" t="s">
        <v>454</v>
      </c>
      <c r="Y361" s="320" t="s">
        <v>223</v>
      </c>
      <c r="Z361" s="321"/>
      <c r="AA361" s="321"/>
      <c r="AB361" s="321"/>
    </row>
    <row r="362" spans="1:28" x14ac:dyDescent="0.25">
      <c r="A362" s="307" t="s">
        <v>777</v>
      </c>
      <c r="B362" s="307" t="s">
        <v>568</v>
      </c>
      <c r="C362" s="308"/>
      <c r="D362" s="308" t="s">
        <v>262</v>
      </c>
      <c r="E362" s="308" t="s">
        <v>263</v>
      </c>
      <c r="F362" s="308">
        <v>443</v>
      </c>
      <c r="G362" s="309">
        <v>52</v>
      </c>
      <c r="H362" s="310">
        <v>9</v>
      </c>
      <c r="I362" s="311" t="s">
        <v>273</v>
      </c>
      <c r="J362" s="312"/>
      <c r="K362" s="308"/>
      <c r="L362" s="308" t="s">
        <v>263</v>
      </c>
      <c r="M362" s="313">
        <v>44639.875</v>
      </c>
      <c r="N362" s="308" t="s">
        <v>263</v>
      </c>
      <c r="O362" s="313">
        <v>44639.989583333336</v>
      </c>
      <c r="P362" s="314" t="s">
        <v>266</v>
      </c>
      <c r="Q362" s="308" t="s">
        <v>267</v>
      </c>
      <c r="R362" s="308" t="s">
        <v>268</v>
      </c>
      <c r="S362" s="319"/>
      <c r="T362" s="316"/>
      <c r="U362" s="316"/>
      <c r="V362" s="316"/>
      <c r="W362" s="317" t="s">
        <v>453</v>
      </c>
      <c r="X362" s="317" t="s">
        <v>454</v>
      </c>
      <c r="Y362" s="320" t="s">
        <v>223</v>
      </c>
      <c r="Z362" s="321"/>
      <c r="AA362" s="321"/>
      <c r="AB362" s="321"/>
    </row>
    <row r="363" spans="1:28" x14ac:dyDescent="0.25">
      <c r="A363" s="307" t="s">
        <v>778</v>
      </c>
      <c r="B363" s="307" t="s">
        <v>779</v>
      </c>
      <c r="C363" s="308"/>
      <c r="D363" s="308" t="s">
        <v>262</v>
      </c>
      <c r="E363" s="308" t="s">
        <v>263</v>
      </c>
      <c r="F363" s="308">
        <v>449</v>
      </c>
      <c r="G363" s="309">
        <v>30.5</v>
      </c>
      <c r="H363" s="310">
        <v>11</v>
      </c>
      <c r="I363" s="311" t="s">
        <v>469</v>
      </c>
      <c r="J363" s="312"/>
      <c r="K363" s="308"/>
      <c r="L363" s="308" t="s">
        <v>263</v>
      </c>
      <c r="M363" s="313">
        <v>44640.270833333336</v>
      </c>
      <c r="N363" s="308" t="s">
        <v>263</v>
      </c>
      <c r="O363" s="313">
        <v>44640.529166666667</v>
      </c>
      <c r="P363" s="314" t="s">
        <v>266</v>
      </c>
      <c r="Q363" s="308" t="s">
        <v>267</v>
      </c>
      <c r="R363" s="308" t="s">
        <v>268</v>
      </c>
      <c r="S363" s="319"/>
      <c r="T363" s="316"/>
      <c r="U363" s="316"/>
      <c r="V363" s="316"/>
      <c r="W363" s="317" t="s">
        <v>453</v>
      </c>
      <c r="X363" s="317" t="s">
        <v>454</v>
      </c>
      <c r="Y363" s="320" t="s">
        <v>223</v>
      </c>
      <c r="Z363" s="321"/>
      <c r="AA363" s="321"/>
      <c r="AB363" s="321"/>
    </row>
    <row r="364" spans="1:28" x14ac:dyDescent="0.25">
      <c r="A364" s="307" t="s">
        <v>780</v>
      </c>
      <c r="B364" s="307" t="s">
        <v>492</v>
      </c>
      <c r="C364" s="308"/>
      <c r="D364" s="308" t="s">
        <v>262</v>
      </c>
      <c r="E364" s="308" t="s">
        <v>263</v>
      </c>
      <c r="F364" s="308">
        <v>385</v>
      </c>
      <c r="G364" s="309">
        <v>48.04</v>
      </c>
      <c r="H364" s="310">
        <v>10</v>
      </c>
      <c r="I364" s="311" t="s">
        <v>276</v>
      </c>
      <c r="J364" s="312"/>
      <c r="K364" s="308"/>
      <c r="L364" s="308" t="s">
        <v>263</v>
      </c>
      <c r="M364" s="313">
        <v>44639.902777777781</v>
      </c>
      <c r="N364" s="308" t="s">
        <v>263</v>
      </c>
      <c r="O364" s="313">
        <v>44639.999305555553</v>
      </c>
      <c r="P364" s="314" t="s">
        <v>266</v>
      </c>
      <c r="Q364" s="308" t="s">
        <v>267</v>
      </c>
      <c r="R364" s="308" t="s">
        <v>268</v>
      </c>
      <c r="S364" s="319"/>
      <c r="T364" s="316"/>
      <c r="U364" s="316"/>
      <c r="V364" s="316"/>
      <c r="W364" s="317" t="s">
        <v>453</v>
      </c>
      <c r="X364" s="317" t="s">
        <v>454</v>
      </c>
      <c r="Y364" s="320" t="s">
        <v>223</v>
      </c>
      <c r="Z364" s="321"/>
      <c r="AA364" s="321"/>
      <c r="AB364" s="321"/>
    </row>
    <row r="365" spans="1:28" x14ac:dyDescent="0.25">
      <c r="A365" s="307" t="s">
        <v>781</v>
      </c>
      <c r="B365" s="307" t="s">
        <v>459</v>
      </c>
      <c r="C365" s="308"/>
      <c r="D365" s="308" t="s">
        <v>262</v>
      </c>
      <c r="E365" s="308" t="s">
        <v>263</v>
      </c>
      <c r="F365" s="308">
        <v>337</v>
      </c>
      <c r="G365" s="309">
        <v>50.29</v>
      </c>
      <c r="H365" s="310">
        <v>9</v>
      </c>
      <c r="I365" s="311" t="s">
        <v>273</v>
      </c>
      <c r="J365" s="312"/>
      <c r="K365" s="308"/>
      <c r="L365" s="308" t="s">
        <v>263</v>
      </c>
      <c r="M365" s="313">
        <v>44639.90625</v>
      </c>
      <c r="N365" s="308" t="s">
        <v>263</v>
      </c>
      <c r="O365" s="313">
        <v>44639.999305555553</v>
      </c>
      <c r="P365" s="314" t="s">
        <v>266</v>
      </c>
      <c r="Q365" s="308" t="s">
        <v>267</v>
      </c>
      <c r="R365" s="308" t="s">
        <v>268</v>
      </c>
      <c r="S365" s="319"/>
      <c r="T365" s="316"/>
      <c r="U365" s="316"/>
      <c r="V365" s="316"/>
      <c r="W365" s="317" t="s">
        <v>457</v>
      </c>
      <c r="X365" s="317" t="s">
        <v>454</v>
      </c>
      <c r="Y365" s="320" t="s">
        <v>223</v>
      </c>
      <c r="Z365" s="321"/>
      <c r="AA365" s="321"/>
      <c r="AB365" s="321"/>
    </row>
    <row r="366" spans="1:28" x14ac:dyDescent="0.25">
      <c r="A366" s="307" t="s">
        <v>782</v>
      </c>
      <c r="B366" s="307" t="s">
        <v>477</v>
      </c>
      <c r="C366" s="308"/>
      <c r="D366" s="308" t="s">
        <v>262</v>
      </c>
      <c r="E366" s="308" t="s">
        <v>263</v>
      </c>
      <c r="F366" s="308">
        <v>498</v>
      </c>
      <c r="G366" s="309">
        <v>55.15</v>
      </c>
      <c r="H366" s="310">
        <v>10</v>
      </c>
      <c r="I366" s="311" t="s">
        <v>273</v>
      </c>
      <c r="J366" s="312"/>
      <c r="K366" s="308"/>
      <c r="L366" s="308" t="s">
        <v>263</v>
      </c>
      <c r="M366" s="313">
        <v>44640.298611111109</v>
      </c>
      <c r="N366" s="308" t="s">
        <v>263</v>
      </c>
      <c r="O366" s="313">
        <v>44640.934027777781</v>
      </c>
      <c r="P366" s="314" t="s">
        <v>266</v>
      </c>
      <c r="Q366" s="308" t="s">
        <v>267</v>
      </c>
      <c r="R366" s="308" t="s">
        <v>268</v>
      </c>
      <c r="S366" s="319"/>
      <c r="T366" s="316"/>
      <c r="U366" s="316"/>
      <c r="V366" s="316"/>
      <c r="W366" s="317" t="s">
        <v>453</v>
      </c>
      <c r="X366" s="317" t="s">
        <v>454</v>
      </c>
      <c r="Y366" s="320" t="s">
        <v>223</v>
      </c>
      <c r="Z366" s="321"/>
      <c r="AA366" s="321"/>
      <c r="AB366" s="321"/>
    </row>
    <row r="367" spans="1:28" x14ac:dyDescent="0.25">
      <c r="A367" s="307" t="s">
        <v>783</v>
      </c>
      <c r="B367" s="307" t="s">
        <v>516</v>
      </c>
      <c r="C367" s="308"/>
      <c r="D367" s="308" t="s">
        <v>262</v>
      </c>
      <c r="E367" s="308" t="s">
        <v>263</v>
      </c>
      <c r="F367" s="308">
        <v>3555</v>
      </c>
      <c r="G367" s="309">
        <v>78</v>
      </c>
      <c r="H367" s="310">
        <v>19</v>
      </c>
      <c r="I367" s="311" t="s">
        <v>276</v>
      </c>
      <c r="J367" s="312"/>
      <c r="K367" s="308"/>
      <c r="L367" s="308" t="s">
        <v>263</v>
      </c>
      <c r="M367" s="313">
        <v>44640.416666666664</v>
      </c>
      <c r="N367" s="308" t="s">
        <v>263</v>
      </c>
      <c r="O367" s="313">
        <v>44640.999305555553</v>
      </c>
      <c r="P367" s="314" t="s">
        <v>266</v>
      </c>
      <c r="Q367" s="308" t="s">
        <v>267</v>
      </c>
      <c r="R367" s="308" t="s">
        <v>268</v>
      </c>
      <c r="S367" s="319"/>
      <c r="T367" s="316"/>
      <c r="U367" s="316"/>
      <c r="V367" s="316"/>
      <c r="W367" s="317" t="s">
        <v>471</v>
      </c>
      <c r="X367" s="317" t="s">
        <v>454</v>
      </c>
      <c r="Y367" s="320" t="s">
        <v>223</v>
      </c>
      <c r="Z367" s="321"/>
      <c r="AA367" s="321"/>
      <c r="AB367" s="321"/>
    </row>
    <row r="368" spans="1:28" x14ac:dyDescent="0.25">
      <c r="A368" s="307" t="s">
        <v>784</v>
      </c>
      <c r="B368" s="307" t="s">
        <v>463</v>
      </c>
      <c r="C368" s="308"/>
      <c r="D368" s="308" t="s">
        <v>262</v>
      </c>
      <c r="E368" s="308" t="s">
        <v>263</v>
      </c>
      <c r="F368" s="308">
        <v>337</v>
      </c>
      <c r="G368" s="309">
        <v>50.03</v>
      </c>
      <c r="H368" s="310">
        <v>9</v>
      </c>
      <c r="I368" s="311" t="s">
        <v>268</v>
      </c>
      <c r="J368" s="312"/>
      <c r="K368" s="308"/>
      <c r="L368" s="308" t="s">
        <v>263</v>
      </c>
      <c r="M368" s="313">
        <v>44640.458333333336</v>
      </c>
      <c r="N368" s="308" t="s">
        <v>263</v>
      </c>
      <c r="O368" s="313">
        <v>44641.263888888891</v>
      </c>
      <c r="P368" s="314" t="s">
        <v>266</v>
      </c>
      <c r="Q368" s="308" t="s">
        <v>267</v>
      </c>
      <c r="R368" s="308" t="s">
        <v>268</v>
      </c>
      <c r="S368" s="319"/>
      <c r="T368" s="316"/>
      <c r="U368" s="316"/>
      <c r="V368" s="316"/>
      <c r="W368" s="317" t="s">
        <v>479</v>
      </c>
      <c r="X368" s="317" t="s">
        <v>454</v>
      </c>
      <c r="Y368" s="320" t="s">
        <v>223</v>
      </c>
      <c r="Z368" s="321"/>
      <c r="AA368" s="321"/>
      <c r="AB368" s="321"/>
    </row>
    <row r="369" spans="1:28" x14ac:dyDescent="0.25">
      <c r="A369" s="307" t="s">
        <v>785</v>
      </c>
      <c r="B369" s="307" t="s">
        <v>494</v>
      </c>
      <c r="C369" s="308"/>
      <c r="D369" s="308" t="s">
        <v>262</v>
      </c>
      <c r="E369" s="308" t="s">
        <v>263</v>
      </c>
      <c r="F369" s="308">
        <v>632</v>
      </c>
      <c r="G369" s="309">
        <v>54.91</v>
      </c>
      <c r="H369" s="310">
        <v>11</v>
      </c>
      <c r="I369" s="311" t="s">
        <v>276</v>
      </c>
      <c r="J369" s="312"/>
      <c r="K369" s="308"/>
      <c r="L369" s="308" t="s">
        <v>263</v>
      </c>
      <c r="M369" s="313">
        <v>44640.493055555555</v>
      </c>
      <c r="N369" s="308" t="s">
        <v>263</v>
      </c>
      <c r="O369" s="313">
        <v>44640.999305555553</v>
      </c>
      <c r="P369" s="314" t="s">
        <v>266</v>
      </c>
      <c r="Q369" s="308" t="s">
        <v>267</v>
      </c>
      <c r="R369" s="308" t="s">
        <v>268</v>
      </c>
      <c r="S369" s="319"/>
      <c r="T369" s="316"/>
      <c r="U369" s="316"/>
      <c r="V369" s="316"/>
      <c r="W369" s="317" t="s">
        <v>453</v>
      </c>
      <c r="X369" s="317" t="s">
        <v>454</v>
      </c>
      <c r="Y369" s="320" t="s">
        <v>223</v>
      </c>
      <c r="Z369" s="321"/>
      <c r="AA369" s="321"/>
      <c r="AB369" s="321"/>
    </row>
    <row r="370" spans="1:28" x14ac:dyDescent="0.25">
      <c r="A370" s="307" t="s">
        <v>786</v>
      </c>
      <c r="B370" s="307" t="s">
        <v>475</v>
      </c>
      <c r="C370" s="308"/>
      <c r="D370" s="308" t="s">
        <v>262</v>
      </c>
      <c r="E370" s="308" t="s">
        <v>263</v>
      </c>
      <c r="F370" s="308">
        <v>1235</v>
      </c>
      <c r="G370" s="309">
        <v>66.2</v>
      </c>
      <c r="H370" s="310">
        <v>14</v>
      </c>
      <c r="I370" s="311" t="s">
        <v>276</v>
      </c>
      <c r="J370" s="312"/>
      <c r="K370" s="308"/>
      <c r="L370" s="308" t="s">
        <v>263</v>
      </c>
      <c r="M370" s="313">
        <v>44640.527777777781</v>
      </c>
      <c r="N370" s="308" t="s">
        <v>263</v>
      </c>
      <c r="O370" s="313">
        <v>44640.999305555553</v>
      </c>
      <c r="P370" s="314" t="s">
        <v>266</v>
      </c>
      <c r="Q370" s="308" t="s">
        <v>267</v>
      </c>
      <c r="R370" s="308" t="s">
        <v>268</v>
      </c>
      <c r="S370" s="319"/>
      <c r="T370" s="316"/>
      <c r="U370" s="316"/>
      <c r="V370" s="316"/>
      <c r="W370" s="317" t="s">
        <v>471</v>
      </c>
      <c r="X370" s="317" t="s">
        <v>454</v>
      </c>
      <c r="Y370" s="320" t="s">
        <v>223</v>
      </c>
      <c r="Z370" s="321"/>
      <c r="AA370" s="321"/>
      <c r="AB370" s="321"/>
    </row>
    <row r="371" spans="1:28" x14ac:dyDescent="0.25">
      <c r="A371" s="307" t="s">
        <v>787</v>
      </c>
      <c r="B371" s="307" t="s">
        <v>476</v>
      </c>
      <c r="C371" s="308"/>
      <c r="D371" s="308" t="s">
        <v>262</v>
      </c>
      <c r="E371" s="308" t="s">
        <v>263</v>
      </c>
      <c r="F371" s="308">
        <v>1111</v>
      </c>
      <c r="G371" s="309">
        <v>58.3</v>
      </c>
      <c r="H371" s="310">
        <v>15</v>
      </c>
      <c r="I371" s="311" t="s">
        <v>276</v>
      </c>
      <c r="J371" s="312"/>
      <c r="K371" s="308"/>
      <c r="L371" s="308" t="s">
        <v>263</v>
      </c>
      <c r="M371" s="313">
        <v>44640.565972222219</v>
      </c>
      <c r="N371" s="308" t="s">
        <v>263</v>
      </c>
      <c r="O371" s="313">
        <v>44640.999305555553</v>
      </c>
      <c r="P371" s="314" t="s">
        <v>266</v>
      </c>
      <c r="Q371" s="308" t="s">
        <v>267</v>
      </c>
      <c r="R371" s="308" t="s">
        <v>268</v>
      </c>
      <c r="S371" s="319"/>
      <c r="T371" s="316"/>
      <c r="U371" s="316"/>
      <c r="V371" s="316"/>
      <c r="W371" s="317" t="s">
        <v>479</v>
      </c>
      <c r="X371" s="317" t="s">
        <v>454</v>
      </c>
      <c r="Y371" s="320" t="s">
        <v>223</v>
      </c>
      <c r="Z371" s="321"/>
      <c r="AA371" s="321"/>
      <c r="AB371" s="321"/>
    </row>
    <row r="372" spans="1:28" x14ac:dyDescent="0.25">
      <c r="A372" s="307" t="s">
        <v>788</v>
      </c>
      <c r="B372" s="307" t="s">
        <v>456</v>
      </c>
      <c r="C372" s="308"/>
      <c r="D372" s="308" t="s">
        <v>262</v>
      </c>
      <c r="E372" s="308" t="s">
        <v>263</v>
      </c>
      <c r="F372" s="308">
        <v>318</v>
      </c>
      <c r="G372" s="309">
        <v>41.73</v>
      </c>
      <c r="H372" s="310">
        <v>8</v>
      </c>
      <c r="I372" s="311" t="s">
        <v>273</v>
      </c>
      <c r="J372" s="312"/>
      <c r="K372" s="308"/>
      <c r="L372" s="308" t="s">
        <v>263</v>
      </c>
      <c r="M372" s="313">
        <v>44640.555555555555</v>
      </c>
      <c r="N372" s="308" t="s">
        <v>263</v>
      </c>
      <c r="O372" s="313">
        <v>44641.25</v>
      </c>
      <c r="P372" s="314" t="s">
        <v>266</v>
      </c>
      <c r="Q372" s="308" t="s">
        <v>267</v>
      </c>
      <c r="R372" s="308" t="s">
        <v>268</v>
      </c>
      <c r="S372" s="319"/>
      <c r="T372" s="316"/>
      <c r="U372" s="316"/>
      <c r="V372" s="316"/>
      <c r="W372" s="317" t="s">
        <v>479</v>
      </c>
      <c r="X372" s="317" t="s">
        <v>454</v>
      </c>
      <c r="Y372" s="320" t="s">
        <v>223</v>
      </c>
      <c r="Z372" s="321"/>
      <c r="AA372" s="321"/>
      <c r="AB372" s="321"/>
    </row>
    <row r="373" spans="1:28" x14ac:dyDescent="0.25">
      <c r="A373" s="307" t="s">
        <v>789</v>
      </c>
      <c r="B373" s="307" t="s">
        <v>508</v>
      </c>
      <c r="C373" s="308"/>
      <c r="D373" s="308" t="s">
        <v>262</v>
      </c>
      <c r="E373" s="308" t="s">
        <v>263</v>
      </c>
      <c r="F373" s="308">
        <v>1770</v>
      </c>
      <c r="G373" s="309">
        <v>61.8</v>
      </c>
      <c r="H373" s="310">
        <v>14</v>
      </c>
      <c r="I373" s="311" t="s">
        <v>276</v>
      </c>
      <c r="J373" s="312"/>
      <c r="K373" s="308"/>
      <c r="L373" s="308" t="s">
        <v>263</v>
      </c>
      <c r="M373" s="313">
        <v>44640.652777777781</v>
      </c>
      <c r="N373" s="308" t="s">
        <v>263</v>
      </c>
      <c r="O373" s="313">
        <v>44640.999305555553</v>
      </c>
      <c r="P373" s="314" t="s">
        <v>266</v>
      </c>
      <c r="Q373" s="308" t="s">
        <v>267</v>
      </c>
      <c r="R373" s="308" t="s">
        <v>268</v>
      </c>
      <c r="S373" s="319"/>
      <c r="T373" s="316"/>
      <c r="U373" s="316"/>
      <c r="V373" s="316"/>
      <c r="W373" s="317" t="s">
        <v>453</v>
      </c>
      <c r="X373" s="317" t="s">
        <v>454</v>
      </c>
      <c r="Y373" s="320" t="s">
        <v>223</v>
      </c>
      <c r="Z373" s="321"/>
      <c r="AA373" s="321"/>
      <c r="AB373" s="321"/>
    </row>
    <row r="374" spans="1:28" x14ac:dyDescent="0.25">
      <c r="A374" s="307" t="s">
        <v>790</v>
      </c>
      <c r="B374" s="307" t="s">
        <v>791</v>
      </c>
      <c r="C374" s="308"/>
      <c r="D374" s="308" t="s">
        <v>262</v>
      </c>
      <c r="E374" s="308" t="s">
        <v>263</v>
      </c>
      <c r="F374" s="308">
        <v>449</v>
      </c>
      <c r="G374" s="309">
        <v>28.66</v>
      </c>
      <c r="H374" s="310">
        <v>11</v>
      </c>
      <c r="I374" s="311" t="s">
        <v>469</v>
      </c>
      <c r="J374" s="312"/>
      <c r="K374" s="308"/>
      <c r="L374" s="308" t="s">
        <v>263</v>
      </c>
      <c r="M374" s="313">
        <v>44640.529166666667</v>
      </c>
      <c r="N374" s="308" t="s">
        <v>263</v>
      </c>
      <c r="O374" s="313">
        <v>44642.762499999997</v>
      </c>
      <c r="P374" s="314" t="s">
        <v>266</v>
      </c>
      <c r="Q374" s="308" t="s">
        <v>267</v>
      </c>
      <c r="R374" s="308" t="s">
        <v>268</v>
      </c>
      <c r="S374" s="319"/>
      <c r="T374" s="316"/>
      <c r="U374" s="316"/>
      <c r="V374" s="316"/>
      <c r="W374" s="317" t="s">
        <v>453</v>
      </c>
      <c r="X374" s="317" t="s">
        <v>454</v>
      </c>
      <c r="Y374" s="320" t="s">
        <v>223</v>
      </c>
      <c r="Z374" s="321"/>
      <c r="AA374" s="321"/>
      <c r="AB374" s="321"/>
    </row>
    <row r="375" spans="1:28" x14ac:dyDescent="0.25">
      <c r="A375" s="307" t="s">
        <v>792</v>
      </c>
      <c r="B375" s="307" t="s">
        <v>492</v>
      </c>
      <c r="C375" s="308"/>
      <c r="D375" s="308" t="s">
        <v>262</v>
      </c>
      <c r="E375" s="308" t="s">
        <v>263</v>
      </c>
      <c r="F375" s="308">
        <v>385</v>
      </c>
      <c r="G375" s="309">
        <v>48.04</v>
      </c>
      <c r="H375" s="310">
        <v>10</v>
      </c>
      <c r="I375" s="311" t="s">
        <v>276</v>
      </c>
      <c r="J375" s="312"/>
      <c r="K375" s="308"/>
      <c r="L375" s="308" t="s">
        <v>263</v>
      </c>
      <c r="M375" s="313">
        <v>44643.427083333336</v>
      </c>
      <c r="N375" s="308" t="s">
        <v>263</v>
      </c>
      <c r="O375" s="313">
        <v>44644.999305555553</v>
      </c>
      <c r="P375" s="314" t="s">
        <v>266</v>
      </c>
      <c r="Q375" s="308" t="s">
        <v>267</v>
      </c>
      <c r="R375" s="308" t="s">
        <v>268</v>
      </c>
      <c r="S375" s="319"/>
      <c r="T375" s="316"/>
      <c r="U375" s="316"/>
      <c r="V375" s="316"/>
      <c r="W375" s="317" t="s">
        <v>461</v>
      </c>
      <c r="X375" s="317" t="s">
        <v>454</v>
      </c>
      <c r="Y375" s="320" t="s">
        <v>223</v>
      </c>
      <c r="Z375" s="321"/>
      <c r="AA375" s="321"/>
      <c r="AB375" s="321"/>
    </row>
    <row r="376" spans="1:28" x14ac:dyDescent="0.25">
      <c r="A376" s="307" t="s">
        <v>793</v>
      </c>
      <c r="B376" s="307" t="s">
        <v>480</v>
      </c>
      <c r="C376" s="308"/>
      <c r="D376" s="308" t="s">
        <v>262</v>
      </c>
      <c r="E376" s="308" t="s">
        <v>263</v>
      </c>
      <c r="F376" s="308">
        <v>325</v>
      </c>
      <c r="G376" s="309">
        <v>49.75</v>
      </c>
      <c r="H376" s="310">
        <v>9</v>
      </c>
      <c r="I376" s="311" t="s">
        <v>273</v>
      </c>
      <c r="J376" s="312"/>
      <c r="K376" s="308"/>
      <c r="L376" s="308" t="s">
        <v>263</v>
      </c>
      <c r="M376" s="313">
        <v>44640.982638888891</v>
      </c>
      <c r="N376" s="308" t="s">
        <v>263</v>
      </c>
      <c r="O376" s="313">
        <v>44640.999305555553</v>
      </c>
      <c r="P376" s="314" t="s">
        <v>266</v>
      </c>
      <c r="Q376" s="308" t="s">
        <v>267</v>
      </c>
      <c r="R376" s="308" t="s">
        <v>268</v>
      </c>
      <c r="S376" s="319"/>
      <c r="T376" s="316"/>
      <c r="U376" s="316"/>
      <c r="V376" s="316"/>
      <c r="W376" s="317" t="s">
        <v>453</v>
      </c>
      <c r="X376" s="317" t="s">
        <v>454</v>
      </c>
      <c r="Y376" s="320" t="s">
        <v>223</v>
      </c>
      <c r="Z376" s="321"/>
      <c r="AA376" s="321"/>
      <c r="AB376" s="321"/>
    </row>
    <row r="377" spans="1:28" x14ac:dyDescent="0.25">
      <c r="A377" s="307" t="s">
        <v>794</v>
      </c>
      <c r="B377" s="307" t="s">
        <v>474</v>
      </c>
      <c r="C377" s="308"/>
      <c r="D377" s="308" t="s">
        <v>262</v>
      </c>
      <c r="E377" s="308" t="s">
        <v>263</v>
      </c>
      <c r="F377" s="308">
        <v>632</v>
      </c>
      <c r="G377" s="309">
        <v>54.91</v>
      </c>
      <c r="H377" s="310">
        <v>11</v>
      </c>
      <c r="I377" s="311" t="s">
        <v>276</v>
      </c>
      <c r="J377" s="312"/>
      <c r="K377" s="308"/>
      <c r="L377" s="308" t="s">
        <v>263</v>
      </c>
      <c r="M377" s="313">
        <v>44641.017361111109</v>
      </c>
      <c r="N377" s="308" t="s">
        <v>263</v>
      </c>
      <c r="O377" s="313">
        <v>44641.999305555553</v>
      </c>
      <c r="P377" s="314" t="s">
        <v>266</v>
      </c>
      <c r="Q377" s="308" t="s">
        <v>267</v>
      </c>
      <c r="R377" s="308" t="s">
        <v>268</v>
      </c>
      <c r="S377" s="319"/>
      <c r="T377" s="316"/>
      <c r="U377" s="316"/>
      <c r="V377" s="316"/>
      <c r="W377" s="317" t="s">
        <v>479</v>
      </c>
      <c r="X377" s="317" t="s">
        <v>454</v>
      </c>
      <c r="Y377" s="320" t="s">
        <v>223</v>
      </c>
      <c r="Z377" s="321"/>
      <c r="AA377" s="321"/>
      <c r="AB377" s="321"/>
    </row>
    <row r="378" spans="1:28" x14ac:dyDescent="0.25">
      <c r="A378" s="307" t="s">
        <v>795</v>
      </c>
      <c r="B378" s="307" t="s">
        <v>487</v>
      </c>
      <c r="C378" s="308"/>
      <c r="D378" s="308" t="s">
        <v>262</v>
      </c>
      <c r="E378" s="308" t="s">
        <v>263</v>
      </c>
      <c r="F378" s="308">
        <v>320</v>
      </c>
      <c r="G378" s="309">
        <v>47.28</v>
      </c>
      <c r="H378" s="310">
        <v>9</v>
      </c>
      <c r="I378" s="311" t="s">
        <v>273</v>
      </c>
      <c r="J378" s="312"/>
      <c r="K378" s="308"/>
      <c r="L378" s="308" t="s">
        <v>263</v>
      </c>
      <c r="M378" s="313">
        <v>44640.256944444445</v>
      </c>
      <c r="N378" s="308" t="s">
        <v>263</v>
      </c>
      <c r="O378" s="313">
        <v>44640.5</v>
      </c>
      <c r="P378" s="314" t="s">
        <v>266</v>
      </c>
      <c r="Q378" s="308" t="s">
        <v>267</v>
      </c>
      <c r="R378" s="308" t="s">
        <v>268</v>
      </c>
      <c r="S378" s="319"/>
      <c r="T378" s="316"/>
      <c r="U378" s="316"/>
      <c r="V378" s="316"/>
      <c r="W378" s="317" t="s">
        <v>457</v>
      </c>
      <c r="X378" s="317" t="s">
        <v>454</v>
      </c>
      <c r="Y378" s="320" t="s">
        <v>223</v>
      </c>
      <c r="Z378" s="321"/>
      <c r="AA378" s="321"/>
      <c r="AB378" s="321"/>
    </row>
    <row r="379" spans="1:28" x14ac:dyDescent="0.25">
      <c r="A379" s="307" t="s">
        <v>796</v>
      </c>
      <c r="B379" s="307" t="s">
        <v>486</v>
      </c>
      <c r="C379" s="308"/>
      <c r="D379" s="308" t="s">
        <v>262</v>
      </c>
      <c r="E379" s="308" t="s">
        <v>263</v>
      </c>
      <c r="F379" s="308">
        <v>320</v>
      </c>
      <c r="G379" s="309">
        <v>47.28</v>
      </c>
      <c r="H379" s="310">
        <v>14</v>
      </c>
      <c r="I379" s="311" t="s">
        <v>276</v>
      </c>
      <c r="J379" s="312"/>
      <c r="K379" s="308"/>
      <c r="L379" s="308" t="s">
        <v>263</v>
      </c>
      <c r="M379" s="313">
        <v>44640.423611111109</v>
      </c>
      <c r="N379" s="308" t="s">
        <v>263</v>
      </c>
      <c r="O379" s="313">
        <v>44640.690972222219</v>
      </c>
      <c r="P379" s="314" t="s">
        <v>266</v>
      </c>
      <c r="Q379" s="308" t="s">
        <v>267</v>
      </c>
      <c r="R379" s="308" t="s">
        <v>268</v>
      </c>
      <c r="S379" s="319"/>
      <c r="T379" s="316"/>
      <c r="U379" s="316"/>
      <c r="V379" s="316"/>
      <c r="W379" s="317" t="s">
        <v>471</v>
      </c>
      <c r="X379" s="317" t="s">
        <v>454</v>
      </c>
      <c r="Y379" s="320" t="s">
        <v>223</v>
      </c>
      <c r="Z379" s="321"/>
      <c r="AA379" s="321"/>
      <c r="AB379" s="321"/>
    </row>
    <row r="380" spans="1:28" x14ac:dyDescent="0.25">
      <c r="A380" s="307" t="s">
        <v>797</v>
      </c>
      <c r="B380" s="307" t="s">
        <v>456</v>
      </c>
      <c r="C380" s="308"/>
      <c r="D380" s="308" t="s">
        <v>262</v>
      </c>
      <c r="E380" s="308" t="s">
        <v>263</v>
      </c>
      <c r="F380" s="308">
        <v>318</v>
      </c>
      <c r="G380" s="309">
        <v>41.73</v>
      </c>
      <c r="H380" s="310">
        <v>8</v>
      </c>
      <c r="I380" s="311" t="s">
        <v>273</v>
      </c>
      <c r="J380" s="312"/>
      <c r="K380" s="308"/>
      <c r="L380" s="308" t="s">
        <v>263</v>
      </c>
      <c r="M380" s="313">
        <v>44641.354166666664</v>
      </c>
      <c r="N380" s="308" t="s">
        <v>263</v>
      </c>
      <c r="O380" s="313">
        <v>44641.388888888891</v>
      </c>
      <c r="P380" s="314" t="s">
        <v>266</v>
      </c>
      <c r="Q380" s="308" t="s">
        <v>267</v>
      </c>
      <c r="R380" s="308" t="s">
        <v>268</v>
      </c>
      <c r="S380" s="319"/>
      <c r="T380" s="316"/>
      <c r="U380" s="316"/>
      <c r="V380" s="316"/>
      <c r="W380" s="317" t="s">
        <v>461</v>
      </c>
      <c r="X380" s="317" t="s">
        <v>454</v>
      </c>
      <c r="Y380" s="320" t="s">
        <v>223</v>
      </c>
      <c r="Z380" s="321"/>
      <c r="AA380" s="321"/>
      <c r="AB380" s="321"/>
    </row>
    <row r="381" spans="1:28" x14ac:dyDescent="0.25">
      <c r="A381" s="307" t="s">
        <v>798</v>
      </c>
      <c r="B381" s="307" t="s">
        <v>504</v>
      </c>
      <c r="C381" s="308"/>
      <c r="D381" s="308" t="s">
        <v>262</v>
      </c>
      <c r="E381" s="308" t="s">
        <v>263</v>
      </c>
      <c r="F381" s="308">
        <v>632</v>
      </c>
      <c r="G381" s="309">
        <v>54.91</v>
      </c>
      <c r="H381" s="310">
        <v>11</v>
      </c>
      <c r="I381" s="311" t="s">
        <v>276</v>
      </c>
      <c r="J381" s="312"/>
      <c r="K381" s="308"/>
      <c r="L381" s="308" t="s">
        <v>263</v>
      </c>
      <c r="M381" s="313">
        <v>44641.461805555555</v>
      </c>
      <c r="N381" s="308" t="s">
        <v>263</v>
      </c>
      <c r="O381" s="313">
        <v>44641.999305555553</v>
      </c>
      <c r="P381" s="314" t="s">
        <v>266</v>
      </c>
      <c r="Q381" s="308" t="s">
        <v>267</v>
      </c>
      <c r="R381" s="308" t="s">
        <v>268</v>
      </c>
      <c r="S381" s="319"/>
      <c r="T381" s="316"/>
      <c r="U381" s="316"/>
      <c r="V381" s="316"/>
      <c r="W381" s="317" t="s">
        <v>453</v>
      </c>
      <c r="X381" s="317" t="s">
        <v>454</v>
      </c>
      <c r="Y381" s="320" t="s">
        <v>223</v>
      </c>
      <c r="Z381" s="321"/>
      <c r="AA381" s="321"/>
      <c r="AB381" s="321"/>
    </row>
    <row r="382" spans="1:28" x14ac:dyDescent="0.25">
      <c r="A382" s="307" t="s">
        <v>799</v>
      </c>
      <c r="B382" s="307" t="s">
        <v>511</v>
      </c>
      <c r="C382" s="308"/>
      <c r="D382" s="308" t="s">
        <v>262</v>
      </c>
      <c r="E382" s="308" t="s">
        <v>263</v>
      </c>
      <c r="F382" s="308">
        <v>341</v>
      </c>
      <c r="G382" s="309">
        <v>49.4</v>
      </c>
      <c r="H382" s="310">
        <v>9</v>
      </c>
      <c r="I382" s="311" t="s">
        <v>273</v>
      </c>
      <c r="J382" s="312"/>
      <c r="K382" s="308"/>
      <c r="L382" s="308" t="s">
        <v>263</v>
      </c>
      <c r="M382" s="313">
        <v>44641.482638888891</v>
      </c>
      <c r="N382" s="308" t="s">
        <v>263</v>
      </c>
      <c r="O382" s="313">
        <v>44641.767361111109</v>
      </c>
      <c r="P382" s="314" t="s">
        <v>266</v>
      </c>
      <c r="Q382" s="308" t="s">
        <v>267</v>
      </c>
      <c r="R382" s="308" t="s">
        <v>268</v>
      </c>
      <c r="S382" s="319"/>
      <c r="T382" s="316"/>
      <c r="U382" s="316"/>
      <c r="V382" s="316"/>
      <c r="W382" s="317" t="s">
        <v>453</v>
      </c>
      <c r="X382" s="317" t="s">
        <v>454</v>
      </c>
      <c r="Y382" s="320" t="s">
        <v>223</v>
      </c>
      <c r="Z382" s="321"/>
      <c r="AA382" s="321"/>
      <c r="AB382" s="321"/>
    </row>
    <row r="383" spans="1:28" x14ac:dyDescent="0.25">
      <c r="A383" s="307" t="s">
        <v>800</v>
      </c>
      <c r="B383" s="307" t="s">
        <v>463</v>
      </c>
      <c r="C383" s="308"/>
      <c r="D383" s="308" t="s">
        <v>262</v>
      </c>
      <c r="E383" s="308" t="s">
        <v>263</v>
      </c>
      <c r="F383" s="308">
        <v>337</v>
      </c>
      <c r="G383" s="309">
        <v>50.03</v>
      </c>
      <c r="H383" s="310">
        <v>9</v>
      </c>
      <c r="I383" s="311" t="s">
        <v>268</v>
      </c>
      <c r="J383" s="312"/>
      <c r="K383" s="308"/>
      <c r="L383" s="308" t="s">
        <v>263</v>
      </c>
      <c r="M383" s="313">
        <v>44641.545138888891</v>
      </c>
      <c r="N383" s="308" t="s">
        <v>263</v>
      </c>
      <c r="O383" s="313">
        <v>44642.288194444445</v>
      </c>
      <c r="P383" s="314" t="s">
        <v>266</v>
      </c>
      <c r="Q383" s="308" t="s">
        <v>267</v>
      </c>
      <c r="R383" s="308" t="s">
        <v>268</v>
      </c>
      <c r="S383" s="319"/>
      <c r="T383" s="316"/>
      <c r="U383" s="316"/>
      <c r="V383" s="316"/>
      <c r="W383" s="317" t="s">
        <v>461</v>
      </c>
      <c r="X383" s="317" t="s">
        <v>454</v>
      </c>
      <c r="Y383" s="320" t="s">
        <v>223</v>
      </c>
      <c r="Z383" s="321"/>
      <c r="AA383" s="321"/>
      <c r="AB383" s="321"/>
    </row>
    <row r="384" spans="1:28" x14ac:dyDescent="0.25">
      <c r="A384" s="307" t="s">
        <v>801</v>
      </c>
      <c r="B384" s="307" t="s">
        <v>497</v>
      </c>
      <c r="C384" s="308"/>
      <c r="D384" s="308" t="s">
        <v>262</v>
      </c>
      <c r="E384" s="308" t="s">
        <v>263</v>
      </c>
      <c r="F384" s="308">
        <v>2542</v>
      </c>
      <c r="G384" s="309">
        <v>73.2</v>
      </c>
      <c r="H384" s="310">
        <v>17</v>
      </c>
      <c r="I384" s="311" t="s">
        <v>276</v>
      </c>
      <c r="J384" s="312"/>
      <c r="K384" s="308"/>
      <c r="L384" s="308" t="s">
        <v>263</v>
      </c>
      <c r="M384" s="313">
        <v>44641.631944444445</v>
      </c>
      <c r="N384" s="308" t="s">
        <v>263</v>
      </c>
      <c r="O384" s="313">
        <v>44641.999305555553</v>
      </c>
      <c r="P384" s="314" t="s">
        <v>266</v>
      </c>
      <c r="Q384" s="308" t="s">
        <v>267</v>
      </c>
      <c r="R384" s="308" t="s">
        <v>268</v>
      </c>
      <c r="S384" s="319"/>
      <c r="T384" s="316"/>
      <c r="U384" s="316"/>
      <c r="V384" s="316"/>
      <c r="W384" s="317" t="s">
        <v>453</v>
      </c>
      <c r="X384" s="317" t="s">
        <v>454</v>
      </c>
      <c r="Y384" s="320" t="s">
        <v>223</v>
      </c>
      <c r="Z384" s="321"/>
      <c r="AA384" s="321"/>
      <c r="AB384" s="321"/>
    </row>
    <row r="385" spans="1:28" x14ac:dyDescent="0.25">
      <c r="A385" s="307" t="s">
        <v>802</v>
      </c>
      <c r="B385" s="307" t="s">
        <v>460</v>
      </c>
      <c r="C385" s="308"/>
      <c r="D385" s="308" t="s">
        <v>262</v>
      </c>
      <c r="E385" s="308" t="s">
        <v>263</v>
      </c>
      <c r="F385" s="308">
        <v>495</v>
      </c>
      <c r="G385" s="309">
        <v>45.28</v>
      </c>
      <c r="H385" s="310">
        <v>11</v>
      </c>
      <c r="I385" s="311" t="s">
        <v>273</v>
      </c>
      <c r="J385" s="312"/>
      <c r="K385" s="308"/>
      <c r="L385" s="308" t="s">
        <v>263</v>
      </c>
      <c r="M385" s="313">
        <v>44641.645833333336</v>
      </c>
      <c r="N385" s="308" t="s">
        <v>263</v>
      </c>
      <c r="O385" s="313">
        <v>44641.999305555553</v>
      </c>
      <c r="P385" s="314" t="s">
        <v>266</v>
      </c>
      <c r="Q385" s="308" t="s">
        <v>267</v>
      </c>
      <c r="R385" s="308" t="s">
        <v>268</v>
      </c>
      <c r="S385" s="319"/>
      <c r="T385" s="316"/>
      <c r="U385" s="316"/>
      <c r="V385" s="316"/>
      <c r="W385" s="317" t="s">
        <v>461</v>
      </c>
      <c r="X385" s="317" t="s">
        <v>454</v>
      </c>
      <c r="Y385" s="320" t="s">
        <v>223</v>
      </c>
      <c r="Z385" s="321"/>
      <c r="AA385" s="321"/>
      <c r="AB385" s="321"/>
    </row>
    <row r="386" spans="1:28" x14ac:dyDescent="0.25">
      <c r="A386" s="307" t="s">
        <v>803</v>
      </c>
      <c r="B386" s="307" t="s">
        <v>465</v>
      </c>
      <c r="C386" s="308"/>
      <c r="D386" s="308" t="s">
        <v>296</v>
      </c>
      <c r="E386" s="308" t="s">
        <v>263</v>
      </c>
      <c r="F386" s="308">
        <v>8613</v>
      </c>
      <c r="G386" s="309">
        <v>120.49</v>
      </c>
      <c r="H386" s="310">
        <v>24</v>
      </c>
      <c r="I386" s="311" t="s">
        <v>217</v>
      </c>
      <c r="J386" s="312"/>
      <c r="K386" s="308"/>
      <c r="L386" s="308" t="s">
        <v>263</v>
      </c>
      <c r="M386" s="313">
        <v>44641.637499999997</v>
      </c>
      <c r="N386" s="308" t="s">
        <v>263</v>
      </c>
      <c r="O386" s="313">
        <v>44642.999305555553</v>
      </c>
      <c r="P386" s="314" t="s">
        <v>266</v>
      </c>
      <c r="Q386" s="308" t="s">
        <v>157</v>
      </c>
      <c r="R386" s="308" t="s">
        <v>466</v>
      </c>
      <c r="S386" s="319">
        <v>6110.6360000000004</v>
      </c>
      <c r="T386" s="316"/>
      <c r="U386" s="316"/>
      <c r="V386" s="316"/>
      <c r="W386" s="317" t="s">
        <v>457</v>
      </c>
      <c r="X386" s="317" t="s">
        <v>454</v>
      </c>
      <c r="Y386" s="320" t="s">
        <v>223</v>
      </c>
      <c r="Z386" s="321"/>
      <c r="AA386" s="321"/>
      <c r="AB386" s="321"/>
    </row>
    <row r="387" spans="1:28" x14ac:dyDescent="0.25">
      <c r="A387" s="307" t="s">
        <v>804</v>
      </c>
      <c r="B387" s="307" t="s">
        <v>654</v>
      </c>
      <c r="C387" s="308"/>
      <c r="D387" s="308" t="s">
        <v>262</v>
      </c>
      <c r="E387" s="308" t="s">
        <v>263</v>
      </c>
      <c r="F387" s="308">
        <v>3601</v>
      </c>
      <c r="G387" s="309">
        <v>87.07</v>
      </c>
      <c r="H387" s="310">
        <v>18</v>
      </c>
      <c r="I387" s="311" t="s">
        <v>276</v>
      </c>
      <c r="J387" s="312"/>
      <c r="K387" s="308"/>
      <c r="L387" s="308" t="s">
        <v>263</v>
      </c>
      <c r="M387" s="313">
        <v>44641.659722222219</v>
      </c>
      <c r="N387" s="308" t="s">
        <v>263</v>
      </c>
      <c r="O387" s="313">
        <v>44641.999305555553</v>
      </c>
      <c r="P387" s="314" t="s">
        <v>266</v>
      </c>
      <c r="Q387" s="308" t="s">
        <v>267</v>
      </c>
      <c r="R387" s="308" t="s">
        <v>268</v>
      </c>
      <c r="S387" s="319"/>
      <c r="T387" s="316"/>
      <c r="U387" s="316"/>
      <c r="V387" s="316"/>
      <c r="W387" s="317" t="s">
        <v>471</v>
      </c>
      <c r="X387" s="317" t="s">
        <v>454</v>
      </c>
      <c r="Y387" s="320" t="s">
        <v>223</v>
      </c>
      <c r="Z387" s="321"/>
      <c r="AA387" s="321"/>
      <c r="AB387" s="321"/>
    </row>
    <row r="388" spans="1:28" x14ac:dyDescent="0.25">
      <c r="A388" s="307" t="s">
        <v>805</v>
      </c>
      <c r="B388" s="307" t="s">
        <v>456</v>
      </c>
      <c r="C388" s="308"/>
      <c r="D388" s="308" t="s">
        <v>262</v>
      </c>
      <c r="E388" s="308" t="s">
        <v>263</v>
      </c>
      <c r="F388" s="308">
        <v>318</v>
      </c>
      <c r="G388" s="309">
        <v>41.73</v>
      </c>
      <c r="H388" s="310">
        <v>8</v>
      </c>
      <c r="I388" s="311" t="s">
        <v>273</v>
      </c>
      <c r="J388" s="312"/>
      <c r="K388" s="308"/>
      <c r="L388" s="308" t="s">
        <v>263</v>
      </c>
      <c r="M388" s="313">
        <v>44641.659722222219</v>
      </c>
      <c r="N388" s="308" t="s">
        <v>263</v>
      </c>
      <c r="O388" s="313">
        <v>44642.277777777781</v>
      </c>
      <c r="P388" s="314" t="s">
        <v>266</v>
      </c>
      <c r="Q388" s="308" t="s">
        <v>267</v>
      </c>
      <c r="R388" s="308" t="s">
        <v>268</v>
      </c>
      <c r="S388" s="319"/>
      <c r="T388" s="316"/>
      <c r="U388" s="316"/>
      <c r="V388" s="316"/>
      <c r="W388" s="317" t="s">
        <v>461</v>
      </c>
      <c r="X388" s="317" t="s">
        <v>454</v>
      </c>
      <c r="Y388" s="320" t="s">
        <v>223</v>
      </c>
      <c r="Z388" s="321"/>
      <c r="AA388" s="321"/>
      <c r="AB388" s="321"/>
    </row>
    <row r="389" spans="1:28" x14ac:dyDescent="0.25">
      <c r="A389" s="307" t="s">
        <v>806</v>
      </c>
      <c r="B389" s="307" t="s">
        <v>492</v>
      </c>
      <c r="C389" s="308"/>
      <c r="D389" s="308" t="s">
        <v>262</v>
      </c>
      <c r="E389" s="308" t="s">
        <v>263</v>
      </c>
      <c r="F389" s="308">
        <v>385</v>
      </c>
      <c r="G389" s="309">
        <v>48.04</v>
      </c>
      <c r="H389" s="310">
        <v>10</v>
      </c>
      <c r="I389" s="311" t="s">
        <v>276</v>
      </c>
      <c r="J389" s="312"/>
      <c r="K389" s="308"/>
      <c r="L389" s="308" t="s">
        <v>263</v>
      </c>
      <c r="M389" s="313">
        <v>44641.663194444445</v>
      </c>
      <c r="N389" s="308" t="s">
        <v>263</v>
      </c>
      <c r="O389" s="313">
        <v>44641.9375</v>
      </c>
      <c r="P389" s="314" t="s">
        <v>266</v>
      </c>
      <c r="Q389" s="308" t="s">
        <v>267</v>
      </c>
      <c r="R389" s="308" t="s">
        <v>268</v>
      </c>
      <c r="S389" s="319"/>
      <c r="T389" s="316"/>
      <c r="U389" s="316"/>
      <c r="V389" s="316"/>
      <c r="W389" s="317" t="s">
        <v>457</v>
      </c>
      <c r="X389" s="317" t="s">
        <v>454</v>
      </c>
      <c r="Y389" s="320" t="s">
        <v>223</v>
      </c>
      <c r="Z389" s="321"/>
      <c r="AA389" s="321"/>
      <c r="AB389" s="321"/>
    </row>
    <row r="390" spans="1:28" x14ac:dyDescent="0.25">
      <c r="A390" s="307" t="s">
        <v>807</v>
      </c>
      <c r="B390" s="307" t="s">
        <v>464</v>
      </c>
      <c r="C390" s="308"/>
      <c r="D390" s="308" t="s">
        <v>262</v>
      </c>
      <c r="E390" s="308" t="s">
        <v>263</v>
      </c>
      <c r="F390" s="308">
        <v>460</v>
      </c>
      <c r="G390" s="309">
        <v>48.09</v>
      </c>
      <c r="H390" s="310">
        <v>10</v>
      </c>
      <c r="I390" s="311" t="s">
        <v>276</v>
      </c>
      <c r="J390" s="312"/>
      <c r="K390" s="308"/>
      <c r="L390" s="308" t="s">
        <v>263</v>
      </c>
      <c r="M390" s="313">
        <v>44641.777777777781</v>
      </c>
      <c r="N390" s="308" t="s">
        <v>263</v>
      </c>
      <c r="O390" s="313">
        <v>44641.954861111109</v>
      </c>
      <c r="P390" s="314" t="s">
        <v>266</v>
      </c>
      <c r="Q390" s="308" t="s">
        <v>267</v>
      </c>
      <c r="R390" s="308" t="s">
        <v>268</v>
      </c>
      <c r="S390" s="319"/>
      <c r="T390" s="316"/>
      <c r="U390" s="316"/>
      <c r="V390" s="316"/>
      <c r="W390" s="317" t="s">
        <v>457</v>
      </c>
      <c r="X390" s="317" t="s">
        <v>454</v>
      </c>
      <c r="Y390" s="320" t="s">
        <v>223</v>
      </c>
      <c r="Z390" s="321"/>
      <c r="AA390" s="321"/>
      <c r="AB390" s="321"/>
    </row>
    <row r="391" spans="1:28" x14ac:dyDescent="0.25">
      <c r="A391" s="307" t="s">
        <v>808</v>
      </c>
      <c r="B391" s="307" t="s">
        <v>467</v>
      </c>
      <c r="C391" s="308"/>
      <c r="D391" s="308" t="s">
        <v>262</v>
      </c>
      <c r="E391" s="308" t="s">
        <v>263</v>
      </c>
      <c r="F391" s="308">
        <v>443</v>
      </c>
      <c r="G391" s="309">
        <v>53.25</v>
      </c>
      <c r="H391" s="310">
        <v>9</v>
      </c>
      <c r="I391" s="311" t="s">
        <v>276</v>
      </c>
      <c r="J391" s="312"/>
      <c r="K391" s="308"/>
      <c r="L391" s="308" t="s">
        <v>263</v>
      </c>
      <c r="M391" s="313">
        <v>44641.815972222219</v>
      </c>
      <c r="N391" s="308" t="s">
        <v>263</v>
      </c>
      <c r="O391" s="313">
        <v>44641.999305555553</v>
      </c>
      <c r="P391" s="314" t="s">
        <v>266</v>
      </c>
      <c r="Q391" s="308" t="s">
        <v>267</v>
      </c>
      <c r="R391" s="308" t="s">
        <v>268</v>
      </c>
      <c r="S391" s="319"/>
      <c r="T391" s="316"/>
      <c r="U391" s="316"/>
      <c r="V391" s="316"/>
      <c r="W391" s="317" t="s">
        <v>453</v>
      </c>
      <c r="X391" s="317" t="s">
        <v>454</v>
      </c>
      <c r="Y391" s="320" t="s">
        <v>223</v>
      </c>
      <c r="Z391" s="321"/>
      <c r="AA391" s="321"/>
      <c r="AB391" s="321"/>
    </row>
    <row r="392" spans="1:28" x14ac:dyDescent="0.25">
      <c r="A392" s="307" t="s">
        <v>809</v>
      </c>
      <c r="B392" s="307" t="s">
        <v>483</v>
      </c>
      <c r="C392" s="308"/>
      <c r="D392" s="308" t="s">
        <v>262</v>
      </c>
      <c r="E392" s="308" t="s">
        <v>263</v>
      </c>
      <c r="F392" s="308">
        <v>387</v>
      </c>
      <c r="G392" s="309">
        <v>43.37</v>
      </c>
      <c r="H392" s="310">
        <v>10</v>
      </c>
      <c r="I392" s="311" t="s">
        <v>273</v>
      </c>
      <c r="J392" s="312"/>
      <c r="K392" s="308"/>
      <c r="L392" s="308" t="s">
        <v>263</v>
      </c>
      <c r="M392" s="313">
        <v>44641.847222222219</v>
      </c>
      <c r="N392" s="308" t="s">
        <v>263</v>
      </c>
      <c r="O392" s="313">
        <v>44641.999305555553</v>
      </c>
      <c r="P392" s="314" t="s">
        <v>266</v>
      </c>
      <c r="Q392" s="308" t="s">
        <v>267</v>
      </c>
      <c r="R392" s="308" t="s">
        <v>268</v>
      </c>
      <c r="S392" s="319"/>
      <c r="T392" s="316"/>
      <c r="U392" s="316"/>
      <c r="V392" s="316"/>
      <c r="W392" s="317" t="s">
        <v>479</v>
      </c>
      <c r="X392" s="317" t="s">
        <v>454</v>
      </c>
      <c r="Y392" s="320" t="s">
        <v>223</v>
      </c>
      <c r="Z392" s="321"/>
      <c r="AA392" s="321"/>
      <c r="AB392" s="321"/>
    </row>
    <row r="393" spans="1:28" x14ac:dyDescent="0.25">
      <c r="A393" s="307" t="s">
        <v>810</v>
      </c>
      <c r="B393" s="307" t="s">
        <v>495</v>
      </c>
      <c r="C393" s="308"/>
      <c r="D393" s="308" t="s">
        <v>262</v>
      </c>
      <c r="E393" s="308" t="s">
        <v>263</v>
      </c>
      <c r="F393" s="308">
        <v>2446</v>
      </c>
      <c r="G393" s="309">
        <v>67</v>
      </c>
      <c r="H393" s="310">
        <v>16</v>
      </c>
      <c r="I393" s="311" t="s">
        <v>276</v>
      </c>
      <c r="J393" s="312"/>
      <c r="K393" s="308"/>
      <c r="L393" s="308" t="s">
        <v>263</v>
      </c>
      <c r="M393" s="313">
        <v>44641.947916666664</v>
      </c>
      <c r="N393" s="308" t="s">
        <v>263</v>
      </c>
      <c r="O393" s="313">
        <v>44641.999305555553</v>
      </c>
      <c r="P393" s="314" t="s">
        <v>266</v>
      </c>
      <c r="Q393" s="308" t="s">
        <v>267</v>
      </c>
      <c r="R393" s="308" t="s">
        <v>268</v>
      </c>
      <c r="S393" s="319"/>
      <c r="T393" s="316"/>
      <c r="U393" s="316"/>
      <c r="V393" s="316"/>
      <c r="W393" s="317" t="s">
        <v>471</v>
      </c>
      <c r="X393" s="317" t="s">
        <v>454</v>
      </c>
      <c r="Y393" s="320" t="s">
        <v>223</v>
      </c>
      <c r="Z393" s="321"/>
      <c r="AA393" s="321"/>
      <c r="AB393" s="321"/>
    </row>
    <row r="394" spans="1:28" x14ac:dyDescent="0.25">
      <c r="A394" s="307" t="s">
        <v>811</v>
      </c>
      <c r="B394" s="307" t="s">
        <v>658</v>
      </c>
      <c r="C394" s="308"/>
      <c r="D394" s="308" t="s">
        <v>262</v>
      </c>
      <c r="E394" s="308" t="s">
        <v>263</v>
      </c>
      <c r="F394" s="308">
        <v>3147</v>
      </c>
      <c r="G394" s="309">
        <v>71.62</v>
      </c>
      <c r="H394" s="310">
        <v>17</v>
      </c>
      <c r="I394" s="311" t="s">
        <v>276</v>
      </c>
      <c r="J394" s="312"/>
      <c r="K394" s="308"/>
      <c r="L394" s="308" t="s">
        <v>263</v>
      </c>
      <c r="M394" s="313">
        <v>44641.861111111109</v>
      </c>
      <c r="N394" s="308" t="s">
        <v>263</v>
      </c>
      <c r="O394" s="313">
        <v>44641.999305555553</v>
      </c>
      <c r="P394" s="314" t="s">
        <v>266</v>
      </c>
      <c r="Q394" s="308" t="s">
        <v>267</v>
      </c>
      <c r="R394" s="308" t="s">
        <v>268</v>
      </c>
      <c r="S394" s="319"/>
      <c r="T394" s="316"/>
      <c r="U394" s="316"/>
      <c r="V394" s="316"/>
      <c r="W394" s="317" t="s">
        <v>471</v>
      </c>
      <c r="X394" s="317" t="s">
        <v>454</v>
      </c>
      <c r="Y394" s="320" t="s">
        <v>223</v>
      </c>
      <c r="Z394" s="321"/>
      <c r="AA394" s="321"/>
      <c r="AB394" s="321"/>
    </row>
    <row r="395" spans="1:28" x14ac:dyDescent="0.25">
      <c r="A395" s="307" t="s">
        <v>812</v>
      </c>
      <c r="B395" s="307" t="s">
        <v>505</v>
      </c>
      <c r="C395" s="308"/>
      <c r="D395" s="308" t="s">
        <v>262</v>
      </c>
      <c r="E395" s="308" t="s">
        <v>263</v>
      </c>
      <c r="F395" s="308">
        <v>2152</v>
      </c>
      <c r="G395" s="309">
        <v>71.900000000000006</v>
      </c>
      <c r="H395" s="310">
        <v>16</v>
      </c>
      <c r="I395" s="311" t="s">
        <v>276</v>
      </c>
      <c r="J395" s="312"/>
      <c r="K395" s="308"/>
      <c r="L395" s="308" t="s">
        <v>263</v>
      </c>
      <c r="M395" s="313">
        <v>44641.864583333336</v>
      </c>
      <c r="N395" s="308" t="s">
        <v>263</v>
      </c>
      <c r="O395" s="313">
        <v>44642.5</v>
      </c>
      <c r="P395" s="314" t="s">
        <v>266</v>
      </c>
      <c r="Q395" s="308" t="s">
        <v>267</v>
      </c>
      <c r="R395" s="308" t="s">
        <v>268</v>
      </c>
      <c r="S395" s="319"/>
      <c r="T395" s="316"/>
      <c r="U395" s="316"/>
      <c r="V395" s="316"/>
      <c r="W395" s="317" t="s">
        <v>471</v>
      </c>
      <c r="X395" s="317" t="s">
        <v>454</v>
      </c>
      <c r="Y395" s="320" t="s">
        <v>223</v>
      </c>
      <c r="Z395" s="321"/>
      <c r="AA395" s="321"/>
      <c r="AB395" s="321"/>
    </row>
    <row r="396" spans="1:28" x14ac:dyDescent="0.25">
      <c r="A396" s="307" t="s">
        <v>813</v>
      </c>
      <c r="B396" s="307" t="s">
        <v>472</v>
      </c>
      <c r="C396" s="308"/>
      <c r="D396" s="308" t="s">
        <v>262</v>
      </c>
      <c r="E396" s="308" t="s">
        <v>263</v>
      </c>
      <c r="F396" s="308">
        <v>1571</v>
      </c>
      <c r="G396" s="309">
        <v>57.95</v>
      </c>
      <c r="H396" s="310">
        <v>14</v>
      </c>
      <c r="I396" s="311" t="s">
        <v>276</v>
      </c>
      <c r="J396" s="312"/>
      <c r="K396" s="308"/>
      <c r="L396" s="308" t="s">
        <v>263</v>
      </c>
      <c r="M396" s="313">
        <v>44641.888888888891</v>
      </c>
      <c r="N396" s="308" t="s">
        <v>263</v>
      </c>
      <c r="O396" s="313">
        <v>44641.999305555553</v>
      </c>
      <c r="P396" s="314" t="s">
        <v>266</v>
      </c>
      <c r="Q396" s="308" t="s">
        <v>267</v>
      </c>
      <c r="R396" s="308" t="s">
        <v>268</v>
      </c>
      <c r="S396" s="319"/>
      <c r="T396" s="316"/>
      <c r="U396" s="316"/>
      <c r="V396" s="316"/>
      <c r="W396" s="317" t="s">
        <v>453</v>
      </c>
      <c r="X396" s="317" t="s">
        <v>454</v>
      </c>
      <c r="Y396" s="320" t="s">
        <v>223</v>
      </c>
      <c r="Z396" s="321"/>
      <c r="AA396" s="321"/>
      <c r="AB396" s="321"/>
    </row>
    <row r="397" spans="1:28" x14ac:dyDescent="0.25">
      <c r="A397" s="307" t="s">
        <v>814</v>
      </c>
      <c r="B397" s="307" t="s">
        <v>538</v>
      </c>
      <c r="C397" s="308"/>
      <c r="D397" s="308" t="s">
        <v>262</v>
      </c>
      <c r="E397" s="308" t="s">
        <v>263</v>
      </c>
      <c r="F397" s="308">
        <v>2437</v>
      </c>
      <c r="G397" s="309">
        <v>62.33</v>
      </c>
      <c r="H397" s="310">
        <v>16</v>
      </c>
      <c r="I397" s="311" t="s">
        <v>276</v>
      </c>
      <c r="J397" s="312"/>
      <c r="K397" s="308"/>
      <c r="L397" s="308" t="s">
        <v>263</v>
      </c>
      <c r="M397" s="313">
        <v>44641.923611111109</v>
      </c>
      <c r="N397" s="308" t="s">
        <v>263</v>
      </c>
      <c r="O397" s="313">
        <v>44641.999305555553</v>
      </c>
      <c r="P397" s="314" t="s">
        <v>266</v>
      </c>
      <c r="Q397" s="308" t="s">
        <v>267</v>
      </c>
      <c r="R397" s="308" t="s">
        <v>268</v>
      </c>
      <c r="S397" s="319"/>
      <c r="T397" s="316"/>
      <c r="U397" s="316"/>
      <c r="V397" s="316"/>
      <c r="W397" s="317" t="s">
        <v>471</v>
      </c>
      <c r="X397" s="317" t="s">
        <v>454</v>
      </c>
      <c r="Y397" s="320" t="s">
        <v>223</v>
      </c>
      <c r="Z397" s="321"/>
      <c r="AA397" s="321"/>
      <c r="AB397" s="321"/>
    </row>
    <row r="398" spans="1:28" x14ac:dyDescent="0.25">
      <c r="A398" s="307" t="s">
        <v>815</v>
      </c>
      <c r="B398" s="307" t="s">
        <v>511</v>
      </c>
      <c r="C398" s="308"/>
      <c r="D398" s="308" t="s">
        <v>262</v>
      </c>
      <c r="E398" s="308" t="s">
        <v>263</v>
      </c>
      <c r="F398" s="308">
        <v>341</v>
      </c>
      <c r="G398" s="309">
        <v>49.4</v>
      </c>
      <c r="H398" s="310">
        <v>9</v>
      </c>
      <c r="I398" s="311" t="s">
        <v>273</v>
      </c>
      <c r="J398" s="312"/>
      <c r="K398" s="308"/>
      <c r="L398" s="308" t="s">
        <v>263</v>
      </c>
      <c r="M398" s="313">
        <v>44642.020833333336</v>
      </c>
      <c r="N398" s="308" t="s">
        <v>263</v>
      </c>
      <c r="O398" s="313">
        <v>44642.999305555553</v>
      </c>
      <c r="P398" s="314" t="s">
        <v>266</v>
      </c>
      <c r="Q398" s="308" t="s">
        <v>267</v>
      </c>
      <c r="R398" s="308" t="s">
        <v>268</v>
      </c>
      <c r="S398" s="319"/>
      <c r="T398" s="316"/>
      <c r="U398" s="316"/>
      <c r="V398" s="316"/>
      <c r="W398" s="317" t="s">
        <v>453</v>
      </c>
      <c r="X398" s="317" t="s">
        <v>454</v>
      </c>
      <c r="Y398" s="320" t="s">
        <v>223</v>
      </c>
      <c r="Z398" s="321"/>
      <c r="AA398" s="321"/>
      <c r="AB398" s="321"/>
    </row>
    <row r="399" spans="1:28" x14ac:dyDescent="0.25">
      <c r="A399" s="307" t="s">
        <v>816</v>
      </c>
      <c r="B399" s="307" t="s">
        <v>478</v>
      </c>
      <c r="C399" s="308"/>
      <c r="D399" s="308" t="s">
        <v>262</v>
      </c>
      <c r="E399" s="308" t="s">
        <v>263</v>
      </c>
      <c r="F399" s="308">
        <v>449</v>
      </c>
      <c r="G399" s="309">
        <v>50.3</v>
      </c>
      <c r="H399" s="310">
        <v>9</v>
      </c>
      <c r="I399" s="311" t="s">
        <v>273</v>
      </c>
      <c r="J399" s="312"/>
      <c r="K399" s="308"/>
      <c r="L399" s="308" t="s">
        <v>263</v>
      </c>
      <c r="M399" s="313">
        <v>44642.024305555555</v>
      </c>
      <c r="N399" s="308" t="s">
        <v>263</v>
      </c>
      <c r="O399" s="313">
        <v>44642.999305555553</v>
      </c>
      <c r="P399" s="314" t="s">
        <v>266</v>
      </c>
      <c r="Q399" s="308" t="s">
        <v>267</v>
      </c>
      <c r="R399" s="308" t="s">
        <v>268</v>
      </c>
      <c r="S399" s="319"/>
      <c r="T399" s="316"/>
      <c r="U399" s="316"/>
      <c r="V399" s="316"/>
      <c r="W399" s="317" t="s">
        <v>453</v>
      </c>
      <c r="X399" s="317" t="s">
        <v>454</v>
      </c>
      <c r="Y399" s="320" t="s">
        <v>223</v>
      </c>
      <c r="Z399" s="321"/>
      <c r="AA399" s="321"/>
      <c r="AB399" s="321"/>
    </row>
    <row r="400" spans="1:28" x14ac:dyDescent="0.25">
      <c r="A400" s="307" t="s">
        <v>817</v>
      </c>
      <c r="B400" s="307" t="s">
        <v>488</v>
      </c>
      <c r="C400" s="308"/>
      <c r="D400" s="308" t="s">
        <v>262</v>
      </c>
      <c r="E400" s="308" t="s">
        <v>263</v>
      </c>
      <c r="F400" s="308">
        <v>2917</v>
      </c>
      <c r="G400" s="309">
        <v>84.6</v>
      </c>
      <c r="H400" s="310">
        <v>17</v>
      </c>
      <c r="I400" s="311" t="s">
        <v>276</v>
      </c>
      <c r="J400" s="312"/>
      <c r="K400" s="308"/>
      <c r="L400" s="308" t="s">
        <v>263</v>
      </c>
      <c r="M400" s="313">
        <v>44639.680555555555</v>
      </c>
      <c r="N400" s="308" t="s">
        <v>263</v>
      </c>
      <c r="O400" s="313">
        <v>44641.999305555553</v>
      </c>
      <c r="P400" s="314" t="s">
        <v>266</v>
      </c>
      <c r="Q400" s="308" t="s">
        <v>267</v>
      </c>
      <c r="R400" s="308" t="s">
        <v>268</v>
      </c>
      <c r="S400" s="319"/>
      <c r="T400" s="316"/>
      <c r="U400" s="316"/>
      <c r="V400" s="316"/>
      <c r="W400" s="317" t="s">
        <v>457</v>
      </c>
      <c r="X400" s="317" t="s">
        <v>454</v>
      </c>
      <c r="Y400" s="320" t="s">
        <v>223</v>
      </c>
      <c r="Z400" s="321"/>
      <c r="AA400" s="321"/>
      <c r="AB400" s="321"/>
    </row>
    <row r="401" spans="1:28" x14ac:dyDescent="0.25">
      <c r="A401" s="307" t="s">
        <v>818</v>
      </c>
      <c r="B401" s="307" t="s">
        <v>568</v>
      </c>
      <c r="C401" s="308"/>
      <c r="D401" s="308" t="s">
        <v>262</v>
      </c>
      <c r="E401" s="308" t="s">
        <v>263</v>
      </c>
      <c r="F401" s="308">
        <v>443</v>
      </c>
      <c r="G401" s="309">
        <v>52</v>
      </c>
      <c r="H401" s="310">
        <v>9</v>
      </c>
      <c r="I401" s="311" t="s">
        <v>273</v>
      </c>
      <c r="J401" s="312"/>
      <c r="K401" s="308"/>
      <c r="L401" s="308" t="s">
        <v>263</v>
      </c>
      <c r="M401" s="313">
        <v>44642.034722222219</v>
      </c>
      <c r="N401" s="308" t="s">
        <v>263</v>
      </c>
      <c r="O401" s="313">
        <v>44642.999305555553</v>
      </c>
      <c r="P401" s="314" t="s">
        <v>266</v>
      </c>
      <c r="Q401" s="308" t="s">
        <v>267</v>
      </c>
      <c r="R401" s="308" t="s">
        <v>268</v>
      </c>
      <c r="S401" s="319"/>
      <c r="T401" s="316"/>
      <c r="U401" s="316"/>
      <c r="V401" s="316"/>
      <c r="W401" s="317" t="s">
        <v>453</v>
      </c>
      <c r="X401" s="317" t="s">
        <v>454</v>
      </c>
      <c r="Y401" s="320" t="s">
        <v>223</v>
      </c>
      <c r="Z401" s="321"/>
      <c r="AA401" s="321"/>
      <c r="AB401" s="321"/>
    </row>
    <row r="402" spans="1:28" x14ac:dyDescent="0.25">
      <c r="A402" s="307" t="s">
        <v>819</v>
      </c>
      <c r="B402" s="307" t="s">
        <v>484</v>
      </c>
      <c r="C402" s="308"/>
      <c r="D402" s="308" t="s">
        <v>262</v>
      </c>
      <c r="E402" s="308" t="s">
        <v>263</v>
      </c>
      <c r="F402" s="308">
        <v>1764</v>
      </c>
      <c r="G402" s="309">
        <v>61.8</v>
      </c>
      <c r="H402" s="310">
        <v>14</v>
      </c>
      <c r="I402" s="311" t="s">
        <v>276</v>
      </c>
      <c r="J402" s="312"/>
      <c r="K402" s="308"/>
      <c r="L402" s="308" t="s">
        <v>263</v>
      </c>
      <c r="M402" s="313">
        <v>44642.1875</v>
      </c>
      <c r="N402" s="308" t="s">
        <v>263</v>
      </c>
      <c r="O402" s="313">
        <v>44642.999305555553</v>
      </c>
      <c r="P402" s="314" t="s">
        <v>266</v>
      </c>
      <c r="Q402" s="308" t="s">
        <v>267</v>
      </c>
      <c r="R402" s="308" t="s">
        <v>268</v>
      </c>
      <c r="S402" s="319"/>
      <c r="T402" s="316"/>
      <c r="U402" s="316"/>
      <c r="V402" s="316"/>
      <c r="W402" s="317" t="s">
        <v>453</v>
      </c>
      <c r="X402" s="317" t="s">
        <v>454</v>
      </c>
      <c r="Y402" s="320" t="s">
        <v>223</v>
      </c>
      <c r="Z402" s="321"/>
      <c r="AA402" s="321"/>
      <c r="AB402" s="321"/>
    </row>
    <row r="403" spans="1:28" x14ac:dyDescent="0.25">
      <c r="A403" s="307" t="s">
        <v>820</v>
      </c>
      <c r="B403" s="307" t="s">
        <v>691</v>
      </c>
      <c r="C403" s="308"/>
      <c r="D403" s="308" t="s">
        <v>262</v>
      </c>
      <c r="E403" s="308" t="s">
        <v>263</v>
      </c>
      <c r="F403" s="308">
        <v>496</v>
      </c>
      <c r="G403" s="309">
        <v>32.6</v>
      </c>
      <c r="H403" s="310">
        <v>13</v>
      </c>
      <c r="I403" s="311" t="s">
        <v>469</v>
      </c>
      <c r="J403" s="312"/>
      <c r="K403" s="308"/>
      <c r="L403" s="308" t="s">
        <v>263</v>
      </c>
      <c r="M403" s="313">
        <v>44641.805555555555</v>
      </c>
      <c r="N403" s="308" t="s">
        <v>263</v>
      </c>
      <c r="O403" s="313">
        <v>44642.383333333331</v>
      </c>
      <c r="P403" s="314" t="s">
        <v>266</v>
      </c>
      <c r="Q403" s="308" t="s">
        <v>267</v>
      </c>
      <c r="R403" s="308" t="s">
        <v>268</v>
      </c>
      <c r="S403" s="319"/>
      <c r="T403" s="316"/>
      <c r="U403" s="316"/>
      <c r="V403" s="316"/>
      <c r="W403" s="317" t="s">
        <v>461</v>
      </c>
      <c r="X403" s="317" t="s">
        <v>454</v>
      </c>
      <c r="Y403" s="320" t="s">
        <v>223</v>
      </c>
      <c r="Z403" s="321"/>
      <c r="AA403" s="321"/>
      <c r="AB403" s="321"/>
    </row>
    <row r="404" spans="1:28" x14ac:dyDescent="0.25">
      <c r="A404" s="307" t="s">
        <v>821</v>
      </c>
      <c r="B404" s="307" t="s">
        <v>480</v>
      </c>
      <c r="C404" s="308"/>
      <c r="D404" s="308" t="s">
        <v>262</v>
      </c>
      <c r="E404" s="308" t="s">
        <v>263</v>
      </c>
      <c r="F404" s="308">
        <v>325</v>
      </c>
      <c r="G404" s="309">
        <v>49.75</v>
      </c>
      <c r="H404" s="310">
        <v>9</v>
      </c>
      <c r="I404" s="311" t="s">
        <v>273</v>
      </c>
      <c r="J404" s="312"/>
      <c r="K404" s="308"/>
      <c r="L404" s="308" t="s">
        <v>263</v>
      </c>
      <c r="M404" s="313">
        <v>44642.347222222219</v>
      </c>
      <c r="N404" s="308" t="s">
        <v>263</v>
      </c>
      <c r="O404" s="313">
        <v>44642.999305555553</v>
      </c>
      <c r="P404" s="314" t="s">
        <v>266</v>
      </c>
      <c r="Q404" s="308" t="s">
        <v>267</v>
      </c>
      <c r="R404" s="308" t="s">
        <v>268</v>
      </c>
      <c r="S404" s="319"/>
      <c r="T404" s="316"/>
      <c r="U404" s="316"/>
      <c r="V404" s="316"/>
      <c r="W404" s="317" t="s">
        <v>479</v>
      </c>
      <c r="X404" s="317" t="s">
        <v>454</v>
      </c>
      <c r="Y404" s="320" t="s">
        <v>223</v>
      </c>
      <c r="Z404" s="321"/>
      <c r="AA404" s="321"/>
      <c r="AB404" s="321"/>
    </row>
    <row r="405" spans="1:28" x14ac:dyDescent="0.25">
      <c r="A405" s="307" t="s">
        <v>822</v>
      </c>
      <c r="B405" s="307" t="s">
        <v>509</v>
      </c>
      <c r="C405" s="308"/>
      <c r="D405" s="308" t="s">
        <v>262</v>
      </c>
      <c r="E405" s="308" t="s">
        <v>263</v>
      </c>
      <c r="F405" s="308">
        <v>2526</v>
      </c>
      <c r="G405" s="309">
        <v>78.7</v>
      </c>
      <c r="H405" s="310">
        <v>16</v>
      </c>
      <c r="I405" s="311" t="s">
        <v>276</v>
      </c>
      <c r="J405" s="312"/>
      <c r="K405" s="308"/>
      <c r="L405" s="308" t="s">
        <v>263</v>
      </c>
      <c r="M405" s="313">
        <v>44642.409722222219</v>
      </c>
      <c r="N405" s="308" t="s">
        <v>263</v>
      </c>
      <c r="O405" s="313">
        <v>44642.999305555553</v>
      </c>
      <c r="P405" s="314" t="s">
        <v>266</v>
      </c>
      <c r="Q405" s="308" t="s">
        <v>267</v>
      </c>
      <c r="R405" s="308" t="s">
        <v>268</v>
      </c>
      <c r="S405" s="319"/>
      <c r="T405" s="316"/>
      <c r="U405" s="316"/>
      <c r="V405" s="316"/>
      <c r="W405" s="317" t="s">
        <v>471</v>
      </c>
      <c r="X405" s="317" t="s">
        <v>454</v>
      </c>
      <c r="Y405" s="320" t="s">
        <v>223</v>
      </c>
      <c r="Z405" s="321"/>
      <c r="AA405" s="321"/>
      <c r="AB405" s="321"/>
    </row>
    <row r="406" spans="1:28" x14ac:dyDescent="0.25">
      <c r="A406" s="307" t="s">
        <v>823</v>
      </c>
      <c r="B406" s="307" t="s">
        <v>456</v>
      </c>
      <c r="C406" s="308"/>
      <c r="D406" s="308" t="s">
        <v>262</v>
      </c>
      <c r="E406" s="308" t="s">
        <v>263</v>
      </c>
      <c r="F406" s="308">
        <v>318</v>
      </c>
      <c r="G406" s="309">
        <v>41.73</v>
      </c>
      <c r="H406" s="310">
        <v>8</v>
      </c>
      <c r="I406" s="311" t="s">
        <v>273</v>
      </c>
      <c r="J406" s="312"/>
      <c r="K406" s="308"/>
      <c r="L406" s="308" t="s">
        <v>263</v>
      </c>
      <c r="M406" s="313">
        <v>44642.555555555555</v>
      </c>
      <c r="N406" s="308" t="s">
        <v>263</v>
      </c>
      <c r="O406" s="313">
        <v>44642.999305555553</v>
      </c>
      <c r="P406" s="314" t="s">
        <v>266</v>
      </c>
      <c r="Q406" s="308" t="s">
        <v>267</v>
      </c>
      <c r="R406" s="308" t="s">
        <v>268</v>
      </c>
      <c r="S406" s="319"/>
      <c r="T406" s="316"/>
      <c r="U406" s="316"/>
      <c r="V406" s="316"/>
      <c r="W406" s="317" t="s">
        <v>461</v>
      </c>
      <c r="X406" s="317" t="s">
        <v>454</v>
      </c>
      <c r="Y406" s="320" t="s">
        <v>223</v>
      </c>
      <c r="Z406" s="321"/>
      <c r="AA406" s="321"/>
      <c r="AB406" s="321"/>
    </row>
    <row r="407" spans="1:28" x14ac:dyDescent="0.25">
      <c r="A407" s="307" t="s">
        <v>824</v>
      </c>
      <c r="B407" s="307" t="s">
        <v>463</v>
      </c>
      <c r="C407" s="308"/>
      <c r="D407" s="308" t="s">
        <v>262</v>
      </c>
      <c r="E407" s="308" t="s">
        <v>263</v>
      </c>
      <c r="F407" s="308">
        <v>337</v>
      </c>
      <c r="G407" s="309">
        <v>50.03</v>
      </c>
      <c r="H407" s="310">
        <v>9</v>
      </c>
      <c r="I407" s="311" t="s">
        <v>268</v>
      </c>
      <c r="J407" s="312"/>
      <c r="K407" s="308"/>
      <c r="L407" s="308" t="s">
        <v>263</v>
      </c>
      <c r="M407" s="313">
        <v>44642.576388888891</v>
      </c>
      <c r="N407" s="308" t="s">
        <v>263</v>
      </c>
      <c r="O407" s="313">
        <v>44642.999305555553</v>
      </c>
      <c r="P407" s="314" t="s">
        <v>266</v>
      </c>
      <c r="Q407" s="308" t="s">
        <v>267</v>
      </c>
      <c r="R407" s="308" t="s">
        <v>268</v>
      </c>
      <c r="S407" s="319"/>
      <c r="T407" s="316"/>
      <c r="U407" s="316"/>
      <c r="V407" s="316"/>
      <c r="W407" s="317" t="s">
        <v>461</v>
      </c>
      <c r="X407" s="317" t="s">
        <v>454</v>
      </c>
      <c r="Y407" s="320" t="s">
        <v>223</v>
      </c>
      <c r="Z407" s="321"/>
      <c r="AA407" s="321"/>
      <c r="AB407" s="321"/>
    </row>
    <row r="408" spans="1:28" x14ac:dyDescent="0.25">
      <c r="A408" s="307" t="s">
        <v>825</v>
      </c>
      <c r="B408" s="307" t="s">
        <v>516</v>
      </c>
      <c r="C408" s="308"/>
      <c r="D408" s="308" t="s">
        <v>262</v>
      </c>
      <c r="E408" s="308" t="s">
        <v>263</v>
      </c>
      <c r="F408" s="308">
        <v>3555</v>
      </c>
      <c r="G408" s="309">
        <v>78</v>
      </c>
      <c r="H408" s="310">
        <v>19</v>
      </c>
      <c r="I408" s="311" t="s">
        <v>276</v>
      </c>
      <c r="J408" s="312"/>
      <c r="K408" s="308"/>
      <c r="L408" s="308" t="s">
        <v>263</v>
      </c>
      <c r="M408" s="313">
        <v>44642.645833333336</v>
      </c>
      <c r="N408" s="308" t="s">
        <v>263</v>
      </c>
      <c r="O408" s="313">
        <v>44642.999305555553</v>
      </c>
      <c r="P408" s="314" t="s">
        <v>266</v>
      </c>
      <c r="Q408" s="308" t="s">
        <v>267</v>
      </c>
      <c r="R408" s="308" t="s">
        <v>268</v>
      </c>
      <c r="S408" s="319"/>
      <c r="T408" s="316"/>
      <c r="U408" s="316"/>
      <c r="V408" s="316"/>
      <c r="W408" s="317" t="s">
        <v>453</v>
      </c>
      <c r="X408" s="317" t="s">
        <v>454</v>
      </c>
      <c r="Y408" s="320" t="s">
        <v>223</v>
      </c>
      <c r="Z408" s="321"/>
      <c r="AA408" s="321"/>
      <c r="AB408" s="321"/>
    </row>
    <row r="409" spans="1:28" x14ac:dyDescent="0.25">
      <c r="A409" s="307" t="s">
        <v>826</v>
      </c>
      <c r="B409" s="307" t="s">
        <v>467</v>
      </c>
      <c r="C409" s="308"/>
      <c r="D409" s="308" t="s">
        <v>262</v>
      </c>
      <c r="E409" s="308" t="s">
        <v>263</v>
      </c>
      <c r="F409" s="308">
        <v>443</v>
      </c>
      <c r="G409" s="309">
        <v>53.25</v>
      </c>
      <c r="H409" s="310">
        <v>9</v>
      </c>
      <c r="I409" s="311" t="s">
        <v>276</v>
      </c>
      <c r="J409" s="312"/>
      <c r="K409" s="308"/>
      <c r="L409" s="308" t="s">
        <v>263</v>
      </c>
      <c r="M409" s="313">
        <v>44643.336805555555</v>
      </c>
      <c r="N409" s="308" t="s">
        <v>263</v>
      </c>
      <c r="O409" s="313">
        <v>44645.999305555553</v>
      </c>
      <c r="P409" s="314" t="s">
        <v>266</v>
      </c>
      <c r="Q409" s="308" t="s">
        <v>267</v>
      </c>
      <c r="R409" s="308" t="s">
        <v>268</v>
      </c>
      <c r="S409" s="319"/>
      <c r="T409" s="316"/>
      <c r="U409" s="316"/>
      <c r="V409" s="316"/>
      <c r="W409" s="317" t="s">
        <v>453</v>
      </c>
      <c r="X409" s="317" t="s">
        <v>454</v>
      </c>
      <c r="Y409" s="320" t="s">
        <v>223</v>
      </c>
      <c r="Z409" s="321"/>
      <c r="AA409" s="321"/>
      <c r="AB409" s="321"/>
    </row>
    <row r="410" spans="1:28" x14ac:dyDescent="0.25">
      <c r="A410" s="307" t="s">
        <v>827</v>
      </c>
      <c r="B410" s="307" t="s">
        <v>828</v>
      </c>
      <c r="C410" s="308"/>
      <c r="D410" s="308" t="s">
        <v>262</v>
      </c>
      <c r="E410" s="308" t="s">
        <v>263</v>
      </c>
      <c r="F410" s="308">
        <v>495</v>
      </c>
      <c r="G410" s="309">
        <v>45.28</v>
      </c>
      <c r="H410" s="310">
        <v>11</v>
      </c>
      <c r="I410" s="311" t="s">
        <v>276</v>
      </c>
      <c r="J410" s="312"/>
      <c r="K410" s="308"/>
      <c r="L410" s="308" t="s">
        <v>263</v>
      </c>
      <c r="M410" s="313">
        <v>44643.284722222219</v>
      </c>
      <c r="N410" s="308" t="s">
        <v>263</v>
      </c>
      <c r="O410" s="313">
        <v>44645.999305555553</v>
      </c>
      <c r="P410" s="314" t="s">
        <v>266</v>
      </c>
      <c r="Q410" s="308" t="s">
        <v>267</v>
      </c>
      <c r="R410" s="308" t="s">
        <v>268</v>
      </c>
      <c r="S410" s="319"/>
      <c r="T410" s="316"/>
      <c r="U410" s="316"/>
      <c r="V410" s="316"/>
      <c r="W410" s="317" t="s">
        <v>453</v>
      </c>
      <c r="X410" s="317" t="s">
        <v>454</v>
      </c>
      <c r="Y410" s="320" t="s">
        <v>223</v>
      </c>
      <c r="Z410" s="321"/>
      <c r="AA410" s="321"/>
      <c r="AB410" s="321"/>
    </row>
    <row r="411" spans="1:28" x14ac:dyDescent="0.25">
      <c r="A411" s="307" t="s">
        <v>829</v>
      </c>
      <c r="B411" s="307" t="s">
        <v>470</v>
      </c>
      <c r="C411" s="308"/>
      <c r="D411" s="308" t="s">
        <v>262</v>
      </c>
      <c r="E411" s="308" t="s">
        <v>263</v>
      </c>
      <c r="F411" s="308">
        <v>132</v>
      </c>
      <c r="G411" s="309">
        <v>28.36</v>
      </c>
      <c r="H411" s="310">
        <v>7</v>
      </c>
      <c r="I411" s="311" t="s">
        <v>273</v>
      </c>
      <c r="J411" s="312"/>
      <c r="K411" s="308"/>
      <c r="L411" s="308" t="s">
        <v>263</v>
      </c>
      <c r="M411" s="313">
        <v>44643.347222222219</v>
      </c>
      <c r="N411" s="308" t="s">
        <v>263</v>
      </c>
      <c r="O411" s="313">
        <v>44645.999305555553</v>
      </c>
      <c r="P411" s="314" t="s">
        <v>266</v>
      </c>
      <c r="Q411" s="308" t="s">
        <v>267</v>
      </c>
      <c r="R411" s="308" t="s">
        <v>268</v>
      </c>
      <c r="S411" s="319"/>
      <c r="T411" s="316"/>
      <c r="U411" s="316"/>
      <c r="V411" s="316"/>
      <c r="W411" s="317" t="s">
        <v>453</v>
      </c>
      <c r="X411" s="317" t="s">
        <v>454</v>
      </c>
      <c r="Y411" s="320" t="s">
        <v>223</v>
      </c>
      <c r="Z411" s="321"/>
      <c r="AA411" s="321"/>
      <c r="AB411" s="321"/>
    </row>
    <row r="412" spans="1:28" x14ac:dyDescent="0.25">
      <c r="A412" s="307" t="s">
        <v>830</v>
      </c>
      <c r="B412" s="307" t="s">
        <v>831</v>
      </c>
      <c r="C412" s="308"/>
      <c r="D412" s="308" t="s">
        <v>262</v>
      </c>
      <c r="E412" s="308" t="s">
        <v>263</v>
      </c>
      <c r="F412" s="308">
        <v>1571</v>
      </c>
      <c r="G412" s="309">
        <v>52.27</v>
      </c>
      <c r="H412" s="310">
        <v>14</v>
      </c>
      <c r="I412" s="311" t="s">
        <v>276</v>
      </c>
      <c r="J412" s="312"/>
      <c r="K412" s="308"/>
      <c r="L412" s="308" t="s">
        <v>263</v>
      </c>
      <c r="M412" s="313">
        <v>44643.354166666664</v>
      </c>
      <c r="N412" s="308" t="s">
        <v>263</v>
      </c>
      <c r="O412" s="313">
        <v>44643.472222222219</v>
      </c>
      <c r="P412" s="314" t="s">
        <v>266</v>
      </c>
      <c r="Q412" s="308" t="s">
        <v>267</v>
      </c>
      <c r="R412" s="308" t="s">
        <v>268</v>
      </c>
      <c r="S412" s="319"/>
      <c r="T412" s="316"/>
      <c r="U412" s="316"/>
      <c r="V412" s="316"/>
      <c r="W412" s="317" t="s">
        <v>457</v>
      </c>
      <c r="X412" s="317" t="s">
        <v>454</v>
      </c>
      <c r="Y412" s="320" t="s">
        <v>223</v>
      </c>
      <c r="Z412" s="321"/>
      <c r="AA412" s="321"/>
      <c r="AB412" s="321"/>
    </row>
    <row r="413" spans="1:28" x14ac:dyDescent="0.25">
      <c r="A413" s="307" t="s">
        <v>832</v>
      </c>
      <c r="B413" s="307" t="s">
        <v>284</v>
      </c>
      <c r="C413" s="308"/>
      <c r="D413" s="308" t="s">
        <v>262</v>
      </c>
      <c r="E413" s="308" t="s">
        <v>263</v>
      </c>
      <c r="F413" s="308">
        <v>443</v>
      </c>
      <c r="G413" s="309">
        <v>53.3</v>
      </c>
      <c r="H413" s="310">
        <v>9</v>
      </c>
      <c r="I413" s="311" t="s">
        <v>273</v>
      </c>
      <c r="J413" s="312"/>
      <c r="K413" s="308"/>
      <c r="L413" s="308" t="s">
        <v>263</v>
      </c>
      <c r="M413" s="313">
        <v>44643.40625</v>
      </c>
      <c r="N413" s="308" t="s">
        <v>263</v>
      </c>
      <c r="O413" s="313">
        <v>44645.475694444445</v>
      </c>
      <c r="P413" s="314" t="s">
        <v>266</v>
      </c>
      <c r="Q413" s="308" t="s">
        <v>267</v>
      </c>
      <c r="R413" s="308" t="s">
        <v>268</v>
      </c>
      <c r="S413" s="319"/>
      <c r="T413" s="316"/>
      <c r="U413" s="316"/>
      <c r="V413" s="316"/>
      <c r="W413" s="317" t="s">
        <v>453</v>
      </c>
      <c r="X413" s="317" t="s">
        <v>454</v>
      </c>
      <c r="Y413" s="320" t="s">
        <v>223</v>
      </c>
      <c r="Z413" s="321"/>
      <c r="AA413" s="321"/>
      <c r="AB413" s="321"/>
    </row>
    <row r="414" spans="1:28" x14ac:dyDescent="0.25">
      <c r="A414" s="307" t="s">
        <v>833</v>
      </c>
      <c r="B414" s="307" t="s">
        <v>834</v>
      </c>
      <c r="C414" s="308"/>
      <c r="D414" s="308" t="s">
        <v>262</v>
      </c>
      <c r="E414" s="308" t="s">
        <v>263</v>
      </c>
      <c r="F414" s="308">
        <v>112</v>
      </c>
      <c r="G414" s="309">
        <v>30.42</v>
      </c>
      <c r="H414" s="310">
        <v>7</v>
      </c>
      <c r="I414" s="311" t="s">
        <v>273</v>
      </c>
      <c r="J414" s="312"/>
      <c r="K414" s="308"/>
      <c r="L414" s="308" t="s">
        <v>263</v>
      </c>
      <c r="M414" s="313">
        <v>44643.354166666664</v>
      </c>
      <c r="N414" s="308" t="s">
        <v>263</v>
      </c>
      <c r="O414" s="313">
        <v>44645.46875</v>
      </c>
      <c r="P414" s="314" t="s">
        <v>266</v>
      </c>
      <c r="Q414" s="308" t="s">
        <v>267</v>
      </c>
      <c r="R414" s="308" t="s">
        <v>268</v>
      </c>
      <c r="S414" s="319"/>
      <c r="T414" s="316"/>
      <c r="U414" s="316"/>
      <c r="V414" s="316"/>
      <c r="W414" s="317" t="s">
        <v>479</v>
      </c>
      <c r="X414" s="317" t="s">
        <v>454</v>
      </c>
      <c r="Y414" s="320" t="s">
        <v>223</v>
      </c>
      <c r="Z414" s="321"/>
      <c r="AA414" s="321"/>
      <c r="AB414" s="321"/>
    </row>
    <row r="415" spans="1:28" x14ac:dyDescent="0.25">
      <c r="A415" s="307" t="s">
        <v>835</v>
      </c>
      <c r="B415" s="307" t="s">
        <v>328</v>
      </c>
      <c r="C415" s="308"/>
      <c r="D415" s="308" t="s">
        <v>262</v>
      </c>
      <c r="E415" s="308" t="s">
        <v>263</v>
      </c>
      <c r="F415" s="308">
        <v>482</v>
      </c>
      <c r="G415" s="309">
        <v>55.49</v>
      </c>
      <c r="H415" s="310">
        <v>10</v>
      </c>
      <c r="I415" s="311" t="s">
        <v>273</v>
      </c>
      <c r="J415" s="312"/>
      <c r="K415" s="308"/>
      <c r="L415" s="308" t="s">
        <v>263</v>
      </c>
      <c r="M415" s="313">
        <v>44643.395833333336</v>
      </c>
      <c r="N415" s="308" t="s">
        <v>263</v>
      </c>
      <c r="O415" s="313">
        <v>44645.999305555553</v>
      </c>
      <c r="P415" s="314" t="s">
        <v>266</v>
      </c>
      <c r="Q415" s="308" t="s">
        <v>267</v>
      </c>
      <c r="R415" s="308" t="s">
        <v>268</v>
      </c>
      <c r="S415" s="319"/>
      <c r="T415" s="316"/>
      <c r="U415" s="316"/>
      <c r="V415" s="316"/>
      <c r="W415" s="317" t="s">
        <v>457</v>
      </c>
      <c r="X415" s="317" t="s">
        <v>454</v>
      </c>
      <c r="Y415" s="320" t="s">
        <v>223</v>
      </c>
      <c r="Z415" s="321"/>
      <c r="AA415" s="321"/>
      <c r="AB415" s="321"/>
    </row>
    <row r="416" spans="1:28" x14ac:dyDescent="0.25">
      <c r="A416" s="307" t="s">
        <v>836</v>
      </c>
      <c r="B416" s="307" t="s">
        <v>489</v>
      </c>
      <c r="C416" s="308"/>
      <c r="D416" s="308" t="s">
        <v>262</v>
      </c>
      <c r="E416" s="308" t="s">
        <v>263</v>
      </c>
      <c r="F416" s="308">
        <v>454</v>
      </c>
      <c r="G416" s="309">
        <v>53.25</v>
      </c>
      <c r="H416" s="310">
        <v>9</v>
      </c>
      <c r="I416" s="311" t="s">
        <v>276</v>
      </c>
      <c r="J416" s="312"/>
      <c r="K416" s="308"/>
      <c r="L416" s="308" t="s">
        <v>263</v>
      </c>
      <c r="M416" s="313">
        <v>44642.861111111109</v>
      </c>
      <c r="N416" s="308" t="s">
        <v>263</v>
      </c>
      <c r="O416" s="313">
        <v>44645.999305555553</v>
      </c>
      <c r="P416" s="314" t="s">
        <v>266</v>
      </c>
      <c r="Q416" s="308" t="s">
        <v>267</v>
      </c>
      <c r="R416" s="308" t="s">
        <v>268</v>
      </c>
      <c r="S416" s="319"/>
      <c r="T416" s="316"/>
      <c r="U416" s="316"/>
      <c r="V416" s="316"/>
      <c r="W416" s="317" t="s">
        <v>453</v>
      </c>
      <c r="X416" s="317" t="s">
        <v>454</v>
      </c>
      <c r="Y416" s="320" t="s">
        <v>223</v>
      </c>
      <c r="Z416" s="321"/>
      <c r="AA416" s="321"/>
      <c r="AB416" s="321"/>
    </row>
    <row r="417" spans="1:28" x14ac:dyDescent="0.25">
      <c r="A417" s="307" t="s">
        <v>837</v>
      </c>
      <c r="B417" s="307" t="s">
        <v>459</v>
      </c>
      <c r="C417" s="308"/>
      <c r="D417" s="308" t="s">
        <v>262</v>
      </c>
      <c r="E417" s="308" t="s">
        <v>263</v>
      </c>
      <c r="F417" s="308">
        <v>337</v>
      </c>
      <c r="G417" s="309">
        <v>50.29</v>
      </c>
      <c r="H417" s="310">
        <v>9</v>
      </c>
      <c r="I417" s="311" t="s">
        <v>273</v>
      </c>
      <c r="J417" s="312"/>
      <c r="K417" s="308"/>
      <c r="L417" s="308" t="s">
        <v>263</v>
      </c>
      <c r="M417" s="313">
        <v>44642.920138888891</v>
      </c>
      <c r="N417" s="308" t="s">
        <v>263</v>
      </c>
      <c r="O417" s="313">
        <v>44645.999305555553</v>
      </c>
      <c r="P417" s="314" t="s">
        <v>266</v>
      </c>
      <c r="Q417" s="308" t="s">
        <v>267</v>
      </c>
      <c r="R417" s="308" t="s">
        <v>268</v>
      </c>
      <c r="S417" s="319"/>
      <c r="T417" s="316"/>
      <c r="U417" s="316"/>
      <c r="V417" s="316"/>
      <c r="W417" s="317" t="s">
        <v>453</v>
      </c>
      <c r="X417" s="317" t="s">
        <v>454</v>
      </c>
      <c r="Y417" s="320" t="s">
        <v>223</v>
      </c>
      <c r="Z417" s="321"/>
      <c r="AA417" s="321"/>
      <c r="AB417" s="321"/>
    </row>
    <row r="418" spans="1:28" x14ac:dyDescent="0.25">
      <c r="A418" s="307" t="s">
        <v>838</v>
      </c>
      <c r="B418" s="307" t="s">
        <v>473</v>
      </c>
      <c r="C418" s="308"/>
      <c r="D418" s="308" t="s">
        <v>262</v>
      </c>
      <c r="E418" s="308" t="s">
        <v>263</v>
      </c>
      <c r="F418" s="308">
        <v>3753</v>
      </c>
      <c r="G418" s="309">
        <v>80.540000000000006</v>
      </c>
      <c r="H418" s="310">
        <v>19</v>
      </c>
      <c r="I418" s="311" t="s">
        <v>276</v>
      </c>
      <c r="J418" s="312"/>
      <c r="K418" s="308"/>
      <c r="L418" s="308" t="s">
        <v>263</v>
      </c>
      <c r="M418" s="313">
        <v>44643.083333333336</v>
      </c>
      <c r="N418" s="308" t="s">
        <v>263</v>
      </c>
      <c r="O418" s="313">
        <v>44645.999305555553</v>
      </c>
      <c r="P418" s="314" t="s">
        <v>266</v>
      </c>
      <c r="Q418" s="308" t="s">
        <v>267</v>
      </c>
      <c r="R418" s="308" t="s">
        <v>268</v>
      </c>
      <c r="S418" s="319"/>
      <c r="T418" s="316"/>
      <c r="U418" s="316"/>
      <c r="V418" s="316"/>
      <c r="W418" s="317" t="s">
        <v>453</v>
      </c>
      <c r="X418" s="317" t="s">
        <v>454</v>
      </c>
      <c r="Y418" s="320" t="s">
        <v>223</v>
      </c>
      <c r="Z418" s="321"/>
      <c r="AA418" s="321"/>
      <c r="AB418" s="321"/>
    </row>
    <row r="419" spans="1:28" x14ac:dyDescent="0.25">
      <c r="A419" s="307" t="s">
        <v>839</v>
      </c>
      <c r="B419" s="307" t="s">
        <v>493</v>
      </c>
      <c r="C419" s="308"/>
      <c r="D419" s="308" t="s">
        <v>262</v>
      </c>
      <c r="E419" s="308" t="s">
        <v>263</v>
      </c>
      <c r="F419" s="308">
        <v>482</v>
      </c>
      <c r="G419" s="309">
        <v>55.49</v>
      </c>
      <c r="H419" s="310">
        <v>10</v>
      </c>
      <c r="I419" s="311" t="s">
        <v>276</v>
      </c>
      <c r="J419" s="312"/>
      <c r="K419" s="308"/>
      <c r="L419" s="308" t="s">
        <v>263</v>
      </c>
      <c r="M419" s="313">
        <v>44638.635416666664</v>
      </c>
      <c r="N419" s="308" t="s">
        <v>263</v>
      </c>
      <c r="O419" s="313">
        <v>44638.645833333336</v>
      </c>
      <c r="P419" s="314" t="s">
        <v>266</v>
      </c>
      <c r="Q419" s="308" t="s">
        <v>267</v>
      </c>
      <c r="R419" s="308" t="s">
        <v>268</v>
      </c>
      <c r="S419" s="319"/>
      <c r="T419" s="316"/>
      <c r="U419" s="316"/>
      <c r="V419" s="316"/>
      <c r="W419" s="317" t="s">
        <v>453</v>
      </c>
      <c r="X419" s="317" t="s">
        <v>454</v>
      </c>
      <c r="Y419" s="320" t="s">
        <v>223</v>
      </c>
      <c r="Z419" s="321"/>
      <c r="AA419" s="321"/>
      <c r="AB419" s="321"/>
    </row>
    <row r="420" spans="1:28" x14ac:dyDescent="0.25">
      <c r="A420" s="307" t="s">
        <v>840</v>
      </c>
      <c r="B420" s="307" t="s">
        <v>493</v>
      </c>
      <c r="C420" s="308"/>
      <c r="D420" s="308" t="s">
        <v>262</v>
      </c>
      <c r="E420" s="308" t="s">
        <v>263</v>
      </c>
      <c r="F420" s="308">
        <v>482</v>
      </c>
      <c r="G420" s="309">
        <v>55.49</v>
      </c>
      <c r="H420" s="310">
        <v>10</v>
      </c>
      <c r="I420" s="311" t="s">
        <v>276</v>
      </c>
      <c r="J420" s="312"/>
      <c r="K420" s="308"/>
      <c r="L420" s="308" t="s">
        <v>263</v>
      </c>
      <c r="M420" s="313">
        <v>44639.138888888891</v>
      </c>
      <c r="N420" s="308" t="s">
        <v>263</v>
      </c>
      <c r="O420" s="313">
        <v>44639.53125</v>
      </c>
      <c r="P420" s="314" t="s">
        <v>266</v>
      </c>
      <c r="Q420" s="308" t="s">
        <v>267</v>
      </c>
      <c r="R420" s="308" t="s">
        <v>268</v>
      </c>
      <c r="S420" s="319"/>
      <c r="T420" s="316"/>
      <c r="U420" s="316"/>
      <c r="V420" s="316"/>
      <c r="W420" s="317" t="s">
        <v>479</v>
      </c>
      <c r="X420" s="317" t="s">
        <v>454</v>
      </c>
      <c r="Y420" s="320" t="s">
        <v>223</v>
      </c>
      <c r="Z420" s="321"/>
      <c r="AA420" s="321"/>
      <c r="AB420" s="321"/>
    </row>
    <row r="421" spans="1:28" x14ac:dyDescent="0.25">
      <c r="A421" s="307" t="s">
        <v>841</v>
      </c>
      <c r="B421" s="307" t="s">
        <v>501</v>
      </c>
      <c r="C421" s="308"/>
      <c r="D421" s="308" t="s">
        <v>262</v>
      </c>
      <c r="E421" s="308" t="s">
        <v>263</v>
      </c>
      <c r="F421" s="308">
        <v>495</v>
      </c>
      <c r="G421" s="309">
        <v>45.29</v>
      </c>
      <c r="H421" s="310">
        <v>11</v>
      </c>
      <c r="I421" s="311" t="s">
        <v>276</v>
      </c>
      <c r="J421" s="312"/>
      <c r="K421" s="308"/>
      <c r="L421" s="308" t="s">
        <v>263</v>
      </c>
      <c r="M421" s="313">
        <v>44639.1875</v>
      </c>
      <c r="N421" s="308" t="s">
        <v>263</v>
      </c>
      <c r="O421" s="313">
        <v>44640.128472222219</v>
      </c>
      <c r="P421" s="314" t="s">
        <v>266</v>
      </c>
      <c r="Q421" s="308" t="s">
        <v>267</v>
      </c>
      <c r="R421" s="308" t="s">
        <v>268</v>
      </c>
      <c r="S421" s="319"/>
      <c r="T421" s="316"/>
      <c r="U421" s="316"/>
      <c r="V421" s="316"/>
      <c r="W421" s="317" t="s">
        <v>479</v>
      </c>
      <c r="X421" s="317" t="s">
        <v>454</v>
      </c>
      <c r="Y421" s="320" t="s">
        <v>223</v>
      </c>
      <c r="Z421" s="321"/>
      <c r="AA421" s="321"/>
      <c r="AB421" s="321"/>
    </row>
    <row r="422" spans="1:28" x14ac:dyDescent="0.25">
      <c r="A422" s="307" t="s">
        <v>842</v>
      </c>
      <c r="B422" s="307" t="s">
        <v>503</v>
      </c>
      <c r="C422" s="308"/>
      <c r="D422" s="308" t="s">
        <v>262</v>
      </c>
      <c r="E422" s="308" t="s">
        <v>263</v>
      </c>
      <c r="F422" s="308">
        <v>494</v>
      </c>
      <c r="G422" s="309">
        <v>47.97</v>
      </c>
      <c r="H422" s="310">
        <v>10</v>
      </c>
      <c r="I422" s="311" t="s">
        <v>276</v>
      </c>
      <c r="J422" s="312"/>
      <c r="K422" s="308"/>
      <c r="L422" s="308" t="s">
        <v>263</v>
      </c>
      <c r="M422" s="313">
        <v>44639.604166666664</v>
      </c>
      <c r="N422" s="308" t="s">
        <v>263</v>
      </c>
      <c r="O422" s="313">
        <v>44640.680555555555</v>
      </c>
      <c r="P422" s="314" t="s">
        <v>266</v>
      </c>
      <c r="Q422" s="308" t="s">
        <v>267</v>
      </c>
      <c r="R422" s="308" t="s">
        <v>268</v>
      </c>
      <c r="S422" s="319"/>
      <c r="T422" s="316"/>
      <c r="U422" s="316"/>
      <c r="V422" s="316"/>
      <c r="W422" s="317" t="s">
        <v>479</v>
      </c>
      <c r="X422" s="317" t="s">
        <v>454</v>
      </c>
      <c r="Y422" s="320" t="s">
        <v>223</v>
      </c>
      <c r="Z422" s="321"/>
      <c r="AA422" s="321"/>
      <c r="AB422" s="321"/>
    </row>
    <row r="423" spans="1:28" x14ac:dyDescent="0.25">
      <c r="A423" s="307" t="s">
        <v>843</v>
      </c>
      <c r="B423" s="307" t="s">
        <v>493</v>
      </c>
      <c r="C423" s="308"/>
      <c r="D423" s="308" t="s">
        <v>262</v>
      </c>
      <c r="E423" s="308" t="s">
        <v>263</v>
      </c>
      <c r="F423" s="308">
        <v>482</v>
      </c>
      <c r="G423" s="309">
        <v>55.49</v>
      </c>
      <c r="H423" s="310">
        <v>10</v>
      </c>
      <c r="I423" s="311" t="s">
        <v>276</v>
      </c>
      <c r="J423" s="312"/>
      <c r="K423" s="308"/>
      <c r="L423" s="308" t="s">
        <v>263</v>
      </c>
      <c r="M423" s="313">
        <v>44639.75</v>
      </c>
      <c r="N423" s="308" t="s">
        <v>263</v>
      </c>
      <c r="O423" s="313">
        <v>44639.888888888891</v>
      </c>
      <c r="P423" s="314" t="s">
        <v>266</v>
      </c>
      <c r="Q423" s="308" t="s">
        <v>267</v>
      </c>
      <c r="R423" s="308" t="s">
        <v>268</v>
      </c>
      <c r="S423" s="319"/>
      <c r="T423" s="316"/>
      <c r="U423" s="316"/>
      <c r="V423" s="316"/>
      <c r="W423" s="317" t="s">
        <v>461</v>
      </c>
      <c r="X423" s="317" t="s">
        <v>454</v>
      </c>
      <c r="Y423" s="320" t="s">
        <v>223</v>
      </c>
      <c r="Z423" s="321"/>
      <c r="AA423" s="321"/>
      <c r="AB423" s="321"/>
    </row>
    <row r="424" spans="1:28" x14ac:dyDescent="0.25">
      <c r="A424" s="307" t="s">
        <v>844</v>
      </c>
      <c r="B424" s="307" t="s">
        <v>493</v>
      </c>
      <c r="C424" s="308"/>
      <c r="D424" s="308" t="s">
        <v>262</v>
      </c>
      <c r="E424" s="308" t="s">
        <v>263</v>
      </c>
      <c r="F424" s="308">
        <v>482</v>
      </c>
      <c r="G424" s="309">
        <v>55.49</v>
      </c>
      <c r="H424" s="310">
        <v>10</v>
      </c>
      <c r="I424" s="311" t="s">
        <v>276</v>
      </c>
      <c r="J424" s="312"/>
      <c r="K424" s="308"/>
      <c r="L424" s="308" t="s">
        <v>263</v>
      </c>
      <c r="M424" s="313">
        <v>44640.645833333336</v>
      </c>
      <c r="N424" s="308" t="s">
        <v>263</v>
      </c>
      <c r="O424" s="313">
        <v>44640.763888888891</v>
      </c>
      <c r="P424" s="314" t="s">
        <v>266</v>
      </c>
      <c r="Q424" s="308" t="s">
        <v>267</v>
      </c>
      <c r="R424" s="308" t="s">
        <v>268</v>
      </c>
      <c r="S424" s="319"/>
      <c r="T424" s="316"/>
      <c r="U424" s="316"/>
      <c r="V424" s="316"/>
      <c r="W424" s="317" t="s">
        <v>479</v>
      </c>
      <c r="X424" s="317" t="s">
        <v>454</v>
      </c>
      <c r="Y424" s="320" t="s">
        <v>223</v>
      </c>
      <c r="Z424" s="321"/>
      <c r="AA424" s="321"/>
      <c r="AB424" s="321"/>
    </row>
    <row r="425" spans="1:28" x14ac:dyDescent="0.25">
      <c r="A425" s="307" t="s">
        <v>845</v>
      </c>
      <c r="B425" s="307" t="s">
        <v>493</v>
      </c>
      <c r="C425" s="308"/>
      <c r="D425" s="308" t="s">
        <v>262</v>
      </c>
      <c r="E425" s="308" t="s">
        <v>263</v>
      </c>
      <c r="F425" s="308">
        <v>482</v>
      </c>
      <c r="G425" s="309">
        <v>55.49</v>
      </c>
      <c r="H425" s="310">
        <v>10</v>
      </c>
      <c r="I425" s="311" t="s">
        <v>276</v>
      </c>
      <c r="J425" s="312"/>
      <c r="K425" s="308"/>
      <c r="L425" s="308" t="s">
        <v>263</v>
      </c>
      <c r="M425" s="313">
        <v>44641.486111111109</v>
      </c>
      <c r="N425" s="308" t="s">
        <v>263</v>
      </c>
      <c r="O425" s="313">
        <v>44641.805555555555</v>
      </c>
      <c r="P425" s="314" t="s">
        <v>266</v>
      </c>
      <c r="Q425" s="308" t="s">
        <v>267</v>
      </c>
      <c r="R425" s="308" t="s">
        <v>268</v>
      </c>
      <c r="S425" s="319"/>
      <c r="T425" s="316"/>
      <c r="U425" s="316"/>
      <c r="V425" s="316"/>
      <c r="W425" s="317" t="s">
        <v>453</v>
      </c>
      <c r="X425" s="317" t="s">
        <v>454</v>
      </c>
      <c r="Y425" s="320" t="s">
        <v>223</v>
      </c>
      <c r="Z425" s="321"/>
      <c r="AA425" s="321"/>
      <c r="AB425" s="321"/>
    </row>
    <row r="426" spans="1:28" x14ac:dyDescent="0.25">
      <c r="A426" s="307" t="s">
        <v>846</v>
      </c>
      <c r="B426" s="307" t="s">
        <v>493</v>
      </c>
      <c r="C426" s="308"/>
      <c r="D426" s="308" t="s">
        <v>262</v>
      </c>
      <c r="E426" s="308" t="s">
        <v>263</v>
      </c>
      <c r="F426" s="308">
        <v>482</v>
      </c>
      <c r="G426" s="309">
        <v>55.49</v>
      </c>
      <c r="H426" s="310">
        <v>10</v>
      </c>
      <c r="I426" s="311" t="s">
        <v>276</v>
      </c>
      <c r="J426" s="312"/>
      <c r="K426" s="308"/>
      <c r="L426" s="308" t="s">
        <v>263</v>
      </c>
      <c r="M426" s="313">
        <v>44642.21875</v>
      </c>
      <c r="N426" s="308" t="s">
        <v>263</v>
      </c>
      <c r="O426" s="313">
        <v>44643.024305555555</v>
      </c>
      <c r="P426" s="314" t="s">
        <v>266</v>
      </c>
      <c r="Q426" s="308" t="s">
        <v>267</v>
      </c>
      <c r="R426" s="308" t="s">
        <v>268</v>
      </c>
      <c r="S426" s="319"/>
      <c r="T426" s="316"/>
      <c r="U426" s="316"/>
      <c r="V426" s="316"/>
      <c r="W426" s="317" t="s">
        <v>479</v>
      </c>
      <c r="X426" s="317" t="s">
        <v>454</v>
      </c>
      <c r="Y426" s="320" t="s">
        <v>223</v>
      </c>
      <c r="Z426" s="321"/>
      <c r="AA426" s="321"/>
      <c r="AB426" s="321"/>
    </row>
    <row r="427" spans="1:28" x14ac:dyDescent="0.25">
      <c r="A427" s="307" t="s">
        <v>847</v>
      </c>
      <c r="B427" s="307" t="s">
        <v>503</v>
      </c>
      <c r="C427" s="308"/>
      <c r="D427" s="308" t="s">
        <v>262</v>
      </c>
      <c r="E427" s="308" t="s">
        <v>263</v>
      </c>
      <c r="F427" s="308">
        <v>494</v>
      </c>
      <c r="G427" s="309">
        <v>47.97</v>
      </c>
      <c r="H427" s="310">
        <v>10</v>
      </c>
      <c r="I427" s="311" t="s">
        <v>276</v>
      </c>
      <c r="J427" s="312"/>
      <c r="K427" s="308"/>
      <c r="L427" s="308" t="s">
        <v>263</v>
      </c>
      <c r="M427" s="313">
        <v>44643.131944444445</v>
      </c>
      <c r="N427" s="308" t="s">
        <v>263</v>
      </c>
      <c r="O427" s="313">
        <v>44645.881944444445</v>
      </c>
      <c r="P427" s="314" t="s">
        <v>266</v>
      </c>
      <c r="Q427" s="308" t="s">
        <v>267</v>
      </c>
      <c r="R427" s="308" t="s">
        <v>268</v>
      </c>
      <c r="S427" s="319"/>
      <c r="T427" s="316"/>
      <c r="U427" s="316"/>
      <c r="V427" s="316"/>
      <c r="W427" s="317" t="s">
        <v>479</v>
      </c>
      <c r="X427" s="317" t="s">
        <v>454</v>
      </c>
      <c r="Y427" s="320" t="s">
        <v>223</v>
      </c>
      <c r="Z427" s="321"/>
      <c r="AA427" s="321"/>
      <c r="AB427" s="321"/>
    </row>
    <row r="428" spans="1:28" x14ac:dyDescent="0.25">
      <c r="A428" s="307" t="s">
        <v>848</v>
      </c>
      <c r="B428" s="307" t="s">
        <v>493</v>
      </c>
      <c r="C428" s="308"/>
      <c r="D428" s="308" t="s">
        <v>262</v>
      </c>
      <c r="E428" s="308" t="s">
        <v>263</v>
      </c>
      <c r="F428" s="308">
        <v>482</v>
      </c>
      <c r="G428" s="309">
        <v>55.49</v>
      </c>
      <c r="H428" s="310">
        <v>10</v>
      </c>
      <c r="I428" s="311" t="s">
        <v>276</v>
      </c>
      <c r="J428" s="312"/>
      <c r="K428" s="308"/>
      <c r="L428" s="308" t="s">
        <v>263</v>
      </c>
      <c r="M428" s="313">
        <v>44643.34375</v>
      </c>
      <c r="N428" s="308" t="s">
        <v>263</v>
      </c>
      <c r="O428" s="313">
        <v>44645.631944444445</v>
      </c>
      <c r="P428" s="314" t="s">
        <v>266</v>
      </c>
      <c r="Q428" s="308" t="s">
        <v>267</v>
      </c>
      <c r="R428" s="308" t="s">
        <v>268</v>
      </c>
      <c r="S428" s="319"/>
      <c r="T428" s="316"/>
      <c r="U428" s="316"/>
      <c r="V428" s="316"/>
      <c r="W428" s="317" t="s">
        <v>461</v>
      </c>
      <c r="X428" s="317" t="s">
        <v>454</v>
      </c>
      <c r="Y428" s="320" t="s">
        <v>223</v>
      </c>
      <c r="Z428" s="321"/>
      <c r="AA428" s="321"/>
      <c r="AB428" s="321"/>
    </row>
    <row r="429" spans="1:28" x14ac:dyDescent="0.25">
      <c r="A429" s="307" t="s">
        <v>849</v>
      </c>
      <c r="B429" s="307" t="s">
        <v>483</v>
      </c>
      <c r="C429" s="308"/>
      <c r="D429" s="308" t="s">
        <v>262</v>
      </c>
      <c r="E429" s="308" t="s">
        <v>263</v>
      </c>
      <c r="F429" s="308">
        <v>387</v>
      </c>
      <c r="G429" s="309">
        <v>43.37</v>
      </c>
      <c r="H429" s="310">
        <v>10</v>
      </c>
      <c r="I429" s="311" t="s">
        <v>273</v>
      </c>
      <c r="J429" s="312"/>
      <c r="K429" s="308"/>
      <c r="L429" s="308" t="s">
        <v>263</v>
      </c>
      <c r="M429" s="313">
        <v>44643.319444444445</v>
      </c>
      <c r="N429" s="308" t="s">
        <v>263</v>
      </c>
      <c r="O429" s="313">
        <v>44645.999305555553</v>
      </c>
      <c r="P429" s="314" t="s">
        <v>266</v>
      </c>
      <c r="Q429" s="308" t="s">
        <v>267</v>
      </c>
      <c r="R429" s="308" t="s">
        <v>268</v>
      </c>
      <c r="S429" s="319"/>
      <c r="T429" s="316"/>
      <c r="U429" s="316"/>
      <c r="V429" s="316"/>
      <c r="W429" s="317" t="s">
        <v>457</v>
      </c>
      <c r="X429" s="317" t="s">
        <v>454</v>
      </c>
      <c r="Y429" s="320" t="s">
        <v>223</v>
      </c>
      <c r="Z429" s="321"/>
      <c r="AA429" s="321"/>
      <c r="AB429" s="321"/>
    </row>
    <row r="430" spans="1:28" x14ac:dyDescent="0.25">
      <c r="A430" s="307" t="s">
        <v>850</v>
      </c>
      <c r="B430" s="307" t="s">
        <v>511</v>
      </c>
      <c r="C430" s="308"/>
      <c r="D430" s="308" t="s">
        <v>262</v>
      </c>
      <c r="E430" s="308" t="s">
        <v>263</v>
      </c>
      <c r="F430" s="308">
        <v>341</v>
      </c>
      <c r="G430" s="309">
        <v>49.4</v>
      </c>
      <c r="H430" s="310">
        <v>9</v>
      </c>
      <c r="I430" s="311" t="s">
        <v>273</v>
      </c>
      <c r="J430" s="312"/>
      <c r="K430" s="308"/>
      <c r="L430" s="308" t="s">
        <v>263</v>
      </c>
      <c r="M430" s="313">
        <v>44643.322916666664</v>
      </c>
      <c r="N430" s="308" t="s">
        <v>263</v>
      </c>
      <c r="O430" s="313">
        <v>44645.999305555553</v>
      </c>
      <c r="P430" s="314" t="s">
        <v>266</v>
      </c>
      <c r="Q430" s="308" t="s">
        <v>267</v>
      </c>
      <c r="R430" s="308" t="s">
        <v>268</v>
      </c>
      <c r="S430" s="319"/>
      <c r="T430" s="316"/>
      <c r="U430" s="316"/>
      <c r="V430" s="316"/>
      <c r="W430" s="317" t="s">
        <v>457</v>
      </c>
      <c r="X430" s="317" t="s">
        <v>454</v>
      </c>
      <c r="Y430" s="320" t="s">
        <v>223</v>
      </c>
      <c r="Z430" s="321"/>
      <c r="AA430" s="321"/>
      <c r="AB430" s="321"/>
    </row>
    <row r="431" spans="1:28" x14ac:dyDescent="0.25">
      <c r="A431" s="307" t="s">
        <v>851</v>
      </c>
      <c r="B431" s="307" t="s">
        <v>455</v>
      </c>
      <c r="C431" s="308"/>
      <c r="D431" s="308" t="s">
        <v>262</v>
      </c>
      <c r="E431" s="308" t="s">
        <v>263</v>
      </c>
      <c r="F431" s="308">
        <v>448.62</v>
      </c>
      <c r="G431" s="309">
        <v>49.92</v>
      </c>
      <c r="H431" s="310">
        <v>9</v>
      </c>
      <c r="I431" s="311" t="s">
        <v>273</v>
      </c>
      <c r="J431" s="312"/>
      <c r="K431" s="308"/>
      <c r="L431" s="308" t="s">
        <v>263</v>
      </c>
      <c r="M431" s="313">
        <v>44643.326388888891</v>
      </c>
      <c r="N431" s="308" t="s">
        <v>263</v>
      </c>
      <c r="O431" s="313">
        <v>44645.999305555553</v>
      </c>
      <c r="P431" s="314" t="s">
        <v>266</v>
      </c>
      <c r="Q431" s="308" t="s">
        <v>267</v>
      </c>
      <c r="R431" s="308" t="s">
        <v>268</v>
      </c>
      <c r="S431" s="319"/>
      <c r="T431" s="316"/>
      <c r="U431" s="316"/>
      <c r="V431" s="316"/>
      <c r="W431" s="317" t="s">
        <v>453</v>
      </c>
      <c r="X431" s="317" t="s">
        <v>454</v>
      </c>
      <c r="Y431" s="320" t="s">
        <v>223</v>
      </c>
      <c r="Z431" s="321"/>
      <c r="AA431" s="321"/>
      <c r="AB431" s="321"/>
    </row>
    <row r="432" spans="1:28" x14ac:dyDescent="0.25">
      <c r="A432" s="307" t="s">
        <v>852</v>
      </c>
      <c r="B432" s="307" t="s">
        <v>502</v>
      </c>
      <c r="C432" s="308"/>
      <c r="D432" s="308" t="s">
        <v>262</v>
      </c>
      <c r="E432" s="308" t="s">
        <v>263</v>
      </c>
      <c r="F432" s="308">
        <v>111</v>
      </c>
      <c r="G432" s="309">
        <v>30.48</v>
      </c>
      <c r="H432" s="310">
        <v>7</v>
      </c>
      <c r="I432" s="311" t="s">
        <v>273</v>
      </c>
      <c r="J432" s="312"/>
      <c r="K432" s="308"/>
      <c r="L432" s="308" t="s">
        <v>263</v>
      </c>
      <c r="M432" s="313">
        <v>44643.340277777781</v>
      </c>
      <c r="N432" s="308" t="s">
        <v>263</v>
      </c>
      <c r="O432" s="313">
        <v>44645.999305555553</v>
      </c>
      <c r="P432" s="314" t="s">
        <v>266</v>
      </c>
      <c r="Q432" s="308" t="s">
        <v>267</v>
      </c>
      <c r="R432" s="308" t="s">
        <v>268</v>
      </c>
      <c r="S432" s="319"/>
      <c r="T432" s="316"/>
      <c r="U432" s="316"/>
      <c r="V432" s="316"/>
      <c r="W432" s="317" t="s">
        <v>461</v>
      </c>
      <c r="X432" s="317" t="s">
        <v>454</v>
      </c>
      <c r="Y432" s="320" t="s">
        <v>223</v>
      </c>
      <c r="Z432" s="321"/>
      <c r="AA432" s="321"/>
      <c r="AB432" s="321"/>
    </row>
    <row r="433" spans="1:28" x14ac:dyDescent="0.25">
      <c r="A433" s="307" t="s">
        <v>853</v>
      </c>
      <c r="B433" s="307" t="s">
        <v>568</v>
      </c>
      <c r="C433" s="308"/>
      <c r="D433" s="308" t="s">
        <v>262</v>
      </c>
      <c r="E433" s="308" t="s">
        <v>263</v>
      </c>
      <c r="F433" s="308">
        <v>443</v>
      </c>
      <c r="G433" s="309">
        <v>52</v>
      </c>
      <c r="H433" s="310">
        <v>9</v>
      </c>
      <c r="I433" s="311" t="s">
        <v>273</v>
      </c>
      <c r="J433" s="312"/>
      <c r="K433" s="308"/>
      <c r="L433" s="308" t="s">
        <v>263</v>
      </c>
      <c r="M433" s="313">
        <v>44643.347222222219</v>
      </c>
      <c r="N433" s="308" t="s">
        <v>263</v>
      </c>
      <c r="O433" s="313">
        <v>44645.999305555553</v>
      </c>
      <c r="P433" s="314" t="s">
        <v>266</v>
      </c>
      <c r="Q433" s="308" t="s">
        <v>267</v>
      </c>
      <c r="R433" s="308" t="s">
        <v>268</v>
      </c>
      <c r="S433" s="319"/>
      <c r="T433" s="316"/>
      <c r="U433" s="316"/>
      <c r="V433" s="316"/>
      <c r="W433" s="317" t="s">
        <v>457</v>
      </c>
      <c r="X433" s="317" t="s">
        <v>454</v>
      </c>
      <c r="Y433" s="320" t="s">
        <v>223</v>
      </c>
      <c r="Z433" s="321"/>
      <c r="AA433" s="321"/>
      <c r="AB433" s="321"/>
    </row>
    <row r="434" spans="1:28" x14ac:dyDescent="0.25">
      <c r="A434" s="307" t="s">
        <v>854</v>
      </c>
      <c r="B434" s="307" t="s">
        <v>691</v>
      </c>
      <c r="C434" s="308"/>
      <c r="D434" s="308" t="s">
        <v>262</v>
      </c>
      <c r="E434" s="308" t="s">
        <v>263</v>
      </c>
      <c r="F434" s="308">
        <v>496</v>
      </c>
      <c r="G434" s="309">
        <v>32.6</v>
      </c>
      <c r="H434" s="310">
        <v>13</v>
      </c>
      <c r="I434" s="311" t="s">
        <v>469</v>
      </c>
      <c r="J434" s="312"/>
      <c r="K434" s="308"/>
      <c r="L434" s="308" t="s">
        <v>263</v>
      </c>
      <c r="M434" s="313">
        <v>44643.395833333336</v>
      </c>
      <c r="N434" s="308" t="s">
        <v>263</v>
      </c>
      <c r="O434" s="313">
        <v>44645.999305555553</v>
      </c>
      <c r="P434" s="314" t="s">
        <v>266</v>
      </c>
      <c r="Q434" s="308" t="s">
        <v>267</v>
      </c>
      <c r="R434" s="308" t="s">
        <v>268</v>
      </c>
      <c r="S434" s="319"/>
      <c r="T434" s="316"/>
      <c r="U434" s="316"/>
      <c r="V434" s="316"/>
      <c r="W434" s="317" t="s">
        <v>479</v>
      </c>
      <c r="X434" s="317" t="s">
        <v>454</v>
      </c>
      <c r="Y434" s="320" t="s">
        <v>223</v>
      </c>
      <c r="Z434" s="321"/>
      <c r="AA434" s="321"/>
      <c r="AB434" s="321"/>
    </row>
    <row r="435" spans="1:28" x14ac:dyDescent="0.25">
      <c r="A435" s="307" t="s">
        <v>855</v>
      </c>
      <c r="B435" s="307" t="s">
        <v>464</v>
      </c>
      <c r="C435" s="308"/>
      <c r="D435" s="308" t="s">
        <v>262</v>
      </c>
      <c r="E435" s="308" t="s">
        <v>263</v>
      </c>
      <c r="F435" s="308">
        <v>460</v>
      </c>
      <c r="G435" s="309">
        <v>48.09</v>
      </c>
      <c r="H435" s="310">
        <v>10</v>
      </c>
      <c r="I435" s="311" t="s">
        <v>276</v>
      </c>
      <c r="J435" s="312"/>
      <c r="K435" s="308"/>
      <c r="L435" s="308" t="s">
        <v>263</v>
      </c>
      <c r="M435" s="313">
        <v>44643.458333333336</v>
      </c>
      <c r="N435" s="308" t="s">
        <v>263</v>
      </c>
      <c r="O435" s="313">
        <v>44645.999305555553</v>
      </c>
      <c r="P435" s="314" t="s">
        <v>266</v>
      </c>
      <c r="Q435" s="308" t="s">
        <v>267</v>
      </c>
      <c r="R435" s="308" t="s">
        <v>268</v>
      </c>
      <c r="S435" s="319"/>
      <c r="T435" s="316"/>
      <c r="U435" s="316"/>
      <c r="V435" s="316"/>
      <c r="W435" s="317" t="s">
        <v>453</v>
      </c>
      <c r="X435" s="317" t="s">
        <v>454</v>
      </c>
      <c r="Y435" s="320" t="s">
        <v>223</v>
      </c>
      <c r="Z435" s="321"/>
      <c r="AA435" s="321"/>
      <c r="AB435" s="321"/>
    </row>
    <row r="436" spans="1:28" x14ac:dyDescent="0.25">
      <c r="A436" s="307" t="s">
        <v>856</v>
      </c>
      <c r="B436" s="307" t="s">
        <v>482</v>
      </c>
      <c r="C436" s="308"/>
      <c r="D436" s="308" t="s">
        <v>262</v>
      </c>
      <c r="E436" s="308" t="s">
        <v>263</v>
      </c>
      <c r="F436" s="308">
        <v>1770</v>
      </c>
      <c r="G436" s="309">
        <v>56.74</v>
      </c>
      <c r="H436" s="310">
        <v>14</v>
      </c>
      <c r="I436" s="311" t="s">
        <v>276</v>
      </c>
      <c r="J436" s="312"/>
      <c r="K436" s="308"/>
      <c r="L436" s="308" t="s">
        <v>263</v>
      </c>
      <c r="M436" s="313">
        <v>44643.506944444445</v>
      </c>
      <c r="N436" s="308" t="s">
        <v>263</v>
      </c>
      <c r="O436" s="313">
        <v>44645.999305555553</v>
      </c>
      <c r="P436" s="314" t="s">
        <v>266</v>
      </c>
      <c r="Q436" s="308" t="s">
        <v>267</v>
      </c>
      <c r="R436" s="308" t="s">
        <v>268</v>
      </c>
      <c r="S436" s="319"/>
      <c r="T436" s="316"/>
      <c r="U436" s="316"/>
      <c r="V436" s="316"/>
      <c r="W436" s="317" t="s">
        <v>471</v>
      </c>
      <c r="X436" s="317" t="s">
        <v>454</v>
      </c>
      <c r="Y436" s="320" t="s">
        <v>223</v>
      </c>
      <c r="Z436" s="321"/>
      <c r="AA436" s="321"/>
      <c r="AB436" s="321"/>
    </row>
    <row r="437" spans="1:28" x14ac:dyDescent="0.25">
      <c r="A437" s="307" t="s">
        <v>857</v>
      </c>
      <c r="B437" s="307" t="s">
        <v>475</v>
      </c>
      <c r="C437" s="308"/>
      <c r="D437" s="308" t="s">
        <v>262</v>
      </c>
      <c r="E437" s="308" t="s">
        <v>263</v>
      </c>
      <c r="F437" s="308">
        <v>1235</v>
      </c>
      <c r="G437" s="309">
        <v>66.2</v>
      </c>
      <c r="H437" s="310">
        <v>14</v>
      </c>
      <c r="I437" s="311" t="s">
        <v>276</v>
      </c>
      <c r="J437" s="312"/>
      <c r="K437" s="308"/>
      <c r="L437" s="308" t="s">
        <v>263</v>
      </c>
      <c r="M437" s="313">
        <v>44643.541666666664</v>
      </c>
      <c r="N437" s="308" t="s">
        <v>263</v>
      </c>
      <c r="O437" s="313">
        <v>44645.999305555553</v>
      </c>
      <c r="P437" s="314" t="s">
        <v>266</v>
      </c>
      <c r="Q437" s="308" t="s">
        <v>267</v>
      </c>
      <c r="R437" s="308" t="s">
        <v>268</v>
      </c>
      <c r="S437" s="319"/>
      <c r="T437" s="316"/>
      <c r="U437" s="316"/>
      <c r="V437" s="316"/>
      <c r="W437" s="317" t="s">
        <v>471</v>
      </c>
      <c r="X437" s="317" t="s">
        <v>454</v>
      </c>
      <c r="Y437" s="320" t="s">
        <v>223</v>
      </c>
      <c r="Z437" s="321"/>
      <c r="AA437" s="321"/>
      <c r="AB437" s="321"/>
    </row>
    <row r="438" spans="1:28" x14ac:dyDescent="0.25">
      <c r="A438" s="307" t="s">
        <v>858</v>
      </c>
      <c r="B438" s="307" t="s">
        <v>644</v>
      </c>
      <c r="C438" s="308"/>
      <c r="D438" s="308" t="s">
        <v>262</v>
      </c>
      <c r="E438" s="308" t="s">
        <v>263</v>
      </c>
      <c r="F438" s="308">
        <v>1815</v>
      </c>
      <c r="G438" s="309">
        <v>63.1</v>
      </c>
      <c r="H438" s="310">
        <v>15</v>
      </c>
      <c r="I438" s="311" t="s">
        <v>276</v>
      </c>
      <c r="J438" s="312"/>
      <c r="K438" s="308"/>
      <c r="L438" s="308" t="s">
        <v>263</v>
      </c>
      <c r="M438" s="313">
        <v>44643.576388888891</v>
      </c>
      <c r="N438" s="308" t="s">
        <v>263</v>
      </c>
      <c r="O438" s="313">
        <v>44645.999305555553</v>
      </c>
      <c r="P438" s="314" t="s">
        <v>266</v>
      </c>
      <c r="Q438" s="308" t="s">
        <v>267</v>
      </c>
      <c r="R438" s="308" t="s">
        <v>268</v>
      </c>
      <c r="S438" s="319"/>
      <c r="T438" s="316"/>
      <c r="U438" s="316"/>
      <c r="V438" s="316"/>
      <c r="W438" s="317" t="s">
        <v>453</v>
      </c>
      <c r="X438" s="317" t="s">
        <v>454</v>
      </c>
      <c r="Y438" s="320" t="s">
        <v>223</v>
      </c>
      <c r="Z438" s="321"/>
      <c r="AA438" s="321"/>
      <c r="AB438" s="321"/>
    </row>
    <row r="439" spans="1:28" x14ac:dyDescent="0.25">
      <c r="A439" s="307" t="s">
        <v>859</v>
      </c>
      <c r="B439" s="307" t="s">
        <v>516</v>
      </c>
      <c r="C439" s="308"/>
      <c r="D439" s="308" t="s">
        <v>262</v>
      </c>
      <c r="E439" s="308" t="s">
        <v>263</v>
      </c>
      <c r="F439" s="308">
        <v>3555</v>
      </c>
      <c r="G439" s="309">
        <v>78</v>
      </c>
      <c r="H439" s="310">
        <v>19</v>
      </c>
      <c r="I439" s="311" t="s">
        <v>276</v>
      </c>
      <c r="J439" s="312"/>
      <c r="K439" s="308"/>
      <c r="L439" s="308" t="s">
        <v>263</v>
      </c>
      <c r="M439" s="313">
        <v>44643.604166666664</v>
      </c>
      <c r="N439" s="308" t="s">
        <v>263</v>
      </c>
      <c r="O439" s="313">
        <v>44645.999305555553</v>
      </c>
      <c r="P439" s="314" t="s">
        <v>266</v>
      </c>
      <c r="Q439" s="308" t="s">
        <v>267</v>
      </c>
      <c r="R439" s="308" t="s">
        <v>268</v>
      </c>
      <c r="S439" s="319"/>
      <c r="T439" s="316"/>
      <c r="U439" s="316"/>
      <c r="V439" s="316"/>
      <c r="W439" s="317" t="s">
        <v>471</v>
      </c>
      <c r="X439" s="317" t="s">
        <v>454</v>
      </c>
      <c r="Y439" s="320" t="s">
        <v>223</v>
      </c>
      <c r="Z439" s="321"/>
      <c r="AA439" s="321"/>
      <c r="AB439" s="321"/>
    </row>
    <row r="440" spans="1:28" x14ac:dyDescent="0.25">
      <c r="A440" s="307" t="s">
        <v>860</v>
      </c>
      <c r="B440" s="307" t="s">
        <v>514</v>
      </c>
      <c r="C440" s="308"/>
      <c r="D440" s="308" t="s">
        <v>262</v>
      </c>
      <c r="E440" s="308" t="s">
        <v>263</v>
      </c>
      <c r="F440" s="308">
        <v>3601</v>
      </c>
      <c r="G440" s="309">
        <v>87.1</v>
      </c>
      <c r="H440" s="310">
        <v>19</v>
      </c>
      <c r="I440" s="311" t="s">
        <v>515</v>
      </c>
      <c r="J440" s="312"/>
      <c r="K440" s="308"/>
      <c r="L440" s="308" t="s">
        <v>263</v>
      </c>
      <c r="M440" s="313">
        <v>44643.614583333336</v>
      </c>
      <c r="N440" s="308" t="s">
        <v>263</v>
      </c>
      <c r="O440" s="313">
        <v>44645.999305555553</v>
      </c>
      <c r="P440" s="314" t="s">
        <v>266</v>
      </c>
      <c r="Q440" s="308" t="s">
        <v>267</v>
      </c>
      <c r="R440" s="308" t="s">
        <v>268</v>
      </c>
      <c r="S440" s="319"/>
      <c r="T440" s="316"/>
      <c r="U440" s="316"/>
      <c r="V440" s="316"/>
      <c r="W440" s="317" t="s">
        <v>453</v>
      </c>
      <c r="X440" s="317" t="s">
        <v>454</v>
      </c>
      <c r="Y440" s="320" t="s">
        <v>223</v>
      </c>
      <c r="Z440" s="321"/>
      <c r="AA440" s="321"/>
      <c r="AB440" s="321"/>
    </row>
    <row r="441" spans="1:28" x14ac:dyDescent="0.25">
      <c r="A441" s="307" t="s">
        <v>861</v>
      </c>
      <c r="B441" s="307" t="s">
        <v>494</v>
      </c>
      <c r="C441" s="308"/>
      <c r="D441" s="308" t="s">
        <v>262</v>
      </c>
      <c r="E441" s="308" t="s">
        <v>263</v>
      </c>
      <c r="F441" s="308">
        <v>632</v>
      </c>
      <c r="G441" s="309">
        <v>54.91</v>
      </c>
      <c r="H441" s="310">
        <v>11</v>
      </c>
      <c r="I441" s="311" t="s">
        <v>276</v>
      </c>
      <c r="J441" s="312"/>
      <c r="K441" s="308"/>
      <c r="L441" s="308" t="s">
        <v>263</v>
      </c>
      <c r="M441" s="313">
        <v>44643.625</v>
      </c>
      <c r="N441" s="308" t="s">
        <v>263</v>
      </c>
      <c r="O441" s="313">
        <v>44645.999305555553</v>
      </c>
      <c r="P441" s="314" t="s">
        <v>266</v>
      </c>
      <c r="Q441" s="308" t="s">
        <v>267</v>
      </c>
      <c r="R441" s="308" t="s">
        <v>268</v>
      </c>
      <c r="S441" s="319"/>
      <c r="T441" s="316"/>
      <c r="U441" s="316"/>
      <c r="V441" s="316"/>
      <c r="W441" s="317" t="s">
        <v>471</v>
      </c>
      <c r="X441" s="317" t="s">
        <v>454</v>
      </c>
      <c r="Y441" s="320" t="s">
        <v>223</v>
      </c>
      <c r="Z441" s="321"/>
      <c r="AA441" s="321"/>
      <c r="AB441" s="321"/>
    </row>
    <row r="442" spans="1:28" x14ac:dyDescent="0.25">
      <c r="A442" s="307" t="s">
        <v>862</v>
      </c>
      <c r="B442" s="307" t="s">
        <v>486</v>
      </c>
      <c r="C442" s="308"/>
      <c r="D442" s="308" t="s">
        <v>262</v>
      </c>
      <c r="E442" s="308" t="s">
        <v>263</v>
      </c>
      <c r="F442" s="308">
        <v>320</v>
      </c>
      <c r="G442" s="309">
        <v>47.28</v>
      </c>
      <c r="H442" s="310">
        <v>14</v>
      </c>
      <c r="I442" s="311" t="s">
        <v>276</v>
      </c>
      <c r="J442" s="312"/>
      <c r="K442" s="308"/>
      <c r="L442" s="308" t="s">
        <v>263</v>
      </c>
      <c r="M442" s="313">
        <v>44642.322916666664</v>
      </c>
      <c r="N442" s="308" t="s">
        <v>263</v>
      </c>
      <c r="O442" s="313">
        <v>44642.527777777781</v>
      </c>
      <c r="P442" s="314" t="s">
        <v>266</v>
      </c>
      <c r="Q442" s="308" t="s">
        <v>267</v>
      </c>
      <c r="R442" s="308" t="s">
        <v>268</v>
      </c>
      <c r="S442" s="319"/>
      <c r="T442" s="316"/>
      <c r="U442" s="316"/>
      <c r="V442" s="316"/>
      <c r="W442" s="317" t="s">
        <v>453</v>
      </c>
      <c r="X442" s="317" t="s">
        <v>454</v>
      </c>
      <c r="Y442" s="320" t="s">
        <v>223</v>
      </c>
      <c r="Z442" s="321"/>
      <c r="AA442" s="321"/>
      <c r="AB442" s="321"/>
    </row>
    <row r="443" spans="1:28" x14ac:dyDescent="0.25">
      <c r="A443" s="307" t="s">
        <v>863</v>
      </c>
      <c r="B443" s="307" t="s">
        <v>487</v>
      </c>
      <c r="C443" s="308"/>
      <c r="D443" s="308" t="s">
        <v>262</v>
      </c>
      <c r="E443" s="308" t="s">
        <v>263</v>
      </c>
      <c r="F443" s="308">
        <v>320</v>
      </c>
      <c r="G443" s="309">
        <v>47.28</v>
      </c>
      <c r="H443" s="310">
        <v>9</v>
      </c>
      <c r="I443" s="311" t="s">
        <v>273</v>
      </c>
      <c r="J443" s="312"/>
      <c r="K443" s="308"/>
      <c r="L443" s="308" t="s">
        <v>263</v>
      </c>
      <c r="M443" s="313">
        <v>44642.732638888891</v>
      </c>
      <c r="N443" s="308" t="s">
        <v>263</v>
      </c>
      <c r="O443" s="313">
        <v>44642.895833333336</v>
      </c>
      <c r="P443" s="314" t="s">
        <v>266</v>
      </c>
      <c r="Q443" s="308" t="s">
        <v>267</v>
      </c>
      <c r="R443" s="308" t="s">
        <v>268</v>
      </c>
      <c r="S443" s="319"/>
      <c r="T443" s="316"/>
      <c r="U443" s="316"/>
      <c r="V443" s="316"/>
      <c r="W443" s="317" t="s">
        <v>479</v>
      </c>
      <c r="X443" s="317" t="s">
        <v>454</v>
      </c>
      <c r="Y443" s="320" t="s">
        <v>223</v>
      </c>
      <c r="Z443" s="321"/>
      <c r="AA443" s="321"/>
      <c r="AB443" s="321"/>
    </row>
    <row r="444" spans="1:28" x14ac:dyDescent="0.25">
      <c r="A444" s="307" t="s">
        <v>864</v>
      </c>
      <c r="B444" s="307" t="s">
        <v>613</v>
      </c>
      <c r="C444" s="308"/>
      <c r="D444" s="308" t="s">
        <v>262</v>
      </c>
      <c r="E444" s="308" t="s">
        <v>263</v>
      </c>
      <c r="F444" s="308">
        <v>119</v>
      </c>
      <c r="G444" s="309">
        <v>27.92</v>
      </c>
      <c r="H444" s="310">
        <v>7</v>
      </c>
      <c r="I444" s="311" t="s">
        <v>273</v>
      </c>
      <c r="J444" s="312"/>
      <c r="K444" s="308"/>
      <c r="L444" s="308" t="s">
        <v>263</v>
      </c>
      <c r="M444" s="313">
        <v>44643.711805555555</v>
      </c>
      <c r="N444" s="308" t="s">
        <v>263</v>
      </c>
      <c r="O444" s="313">
        <v>44645.999305555553</v>
      </c>
      <c r="P444" s="314" t="s">
        <v>266</v>
      </c>
      <c r="Q444" s="308" t="s">
        <v>267</v>
      </c>
      <c r="R444" s="308" t="s">
        <v>268</v>
      </c>
      <c r="S444" s="319"/>
      <c r="T444" s="316"/>
      <c r="U444" s="316"/>
      <c r="V444" s="316"/>
      <c r="W444" s="317" t="s">
        <v>481</v>
      </c>
      <c r="X444" s="317" t="s">
        <v>454</v>
      </c>
      <c r="Y444" s="320" t="s">
        <v>223</v>
      </c>
      <c r="Z444" s="321"/>
      <c r="AA444" s="321"/>
      <c r="AB444" s="321"/>
    </row>
    <row r="445" spans="1:28" x14ac:dyDescent="0.25">
      <c r="A445" s="307" t="s">
        <v>865</v>
      </c>
      <c r="B445" s="307" t="s">
        <v>477</v>
      </c>
      <c r="C445" s="308"/>
      <c r="D445" s="308" t="s">
        <v>262</v>
      </c>
      <c r="E445" s="308" t="s">
        <v>263</v>
      </c>
      <c r="F445" s="308">
        <v>498</v>
      </c>
      <c r="G445" s="309">
        <v>55.15</v>
      </c>
      <c r="H445" s="310">
        <v>10</v>
      </c>
      <c r="I445" s="311" t="s">
        <v>273</v>
      </c>
      <c r="J445" s="312"/>
      <c r="K445" s="308"/>
      <c r="L445" s="308" t="s">
        <v>263</v>
      </c>
      <c r="M445" s="313">
        <v>44643.645833333336</v>
      </c>
      <c r="N445" s="308" t="s">
        <v>263</v>
      </c>
      <c r="O445" s="313">
        <v>44645.999305555553</v>
      </c>
      <c r="P445" s="314" t="s">
        <v>266</v>
      </c>
      <c r="Q445" s="308" t="s">
        <v>267</v>
      </c>
      <c r="R445" s="308" t="s">
        <v>268</v>
      </c>
      <c r="S445" s="319"/>
      <c r="T445" s="316"/>
      <c r="U445" s="316"/>
      <c r="V445" s="316"/>
      <c r="W445" s="317" t="s">
        <v>453</v>
      </c>
      <c r="X445" s="317" t="s">
        <v>454</v>
      </c>
      <c r="Y445" s="320" t="s">
        <v>223</v>
      </c>
      <c r="Z445" s="321"/>
      <c r="AA445" s="321"/>
      <c r="AB445" s="321"/>
    </row>
    <row r="446" spans="1:28" x14ac:dyDescent="0.25">
      <c r="A446" s="307" t="s">
        <v>866</v>
      </c>
      <c r="B446" s="307" t="s">
        <v>675</v>
      </c>
      <c r="C446" s="308"/>
      <c r="D446" s="308" t="s">
        <v>262</v>
      </c>
      <c r="E446" s="308" t="s">
        <v>263</v>
      </c>
      <c r="F446" s="308">
        <v>2045</v>
      </c>
      <c r="G446" s="309">
        <v>76.81</v>
      </c>
      <c r="H446" s="310">
        <v>17</v>
      </c>
      <c r="I446" s="311" t="s">
        <v>276</v>
      </c>
      <c r="J446" s="312"/>
      <c r="K446" s="308"/>
      <c r="L446" s="308" t="s">
        <v>263</v>
      </c>
      <c r="M446" s="313">
        <v>44643.715277777781</v>
      </c>
      <c r="N446" s="308" t="s">
        <v>263</v>
      </c>
      <c r="O446" s="313">
        <v>44645.999305555553</v>
      </c>
      <c r="P446" s="314" t="s">
        <v>266</v>
      </c>
      <c r="Q446" s="308" t="s">
        <v>267</v>
      </c>
      <c r="R446" s="308" t="s">
        <v>268</v>
      </c>
      <c r="S446" s="319"/>
      <c r="T446" s="316"/>
      <c r="U446" s="316"/>
      <c r="V446" s="316"/>
      <c r="W446" s="317" t="s">
        <v>457</v>
      </c>
      <c r="X446" s="317" t="s">
        <v>454</v>
      </c>
      <c r="Y446" s="320" t="s">
        <v>223</v>
      </c>
      <c r="Z446" s="321"/>
      <c r="AA446" s="321"/>
      <c r="AB446" s="321"/>
    </row>
    <row r="447" spans="1:28" x14ac:dyDescent="0.25">
      <c r="A447" s="307" t="s">
        <v>867</v>
      </c>
      <c r="B447" s="307" t="s">
        <v>462</v>
      </c>
      <c r="C447" s="308"/>
      <c r="D447" s="308" t="s">
        <v>262</v>
      </c>
      <c r="E447" s="308" t="s">
        <v>263</v>
      </c>
      <c r="F447" s="308">
        <v>1571</v>
      </c>
      <c r="G447" s="309">
        <v>52.7</v>
      </c>
      <c r="H447" s="310">
        <v>14</v>
      </c>
      <c r="I447" s="311" t="s">
        <v>276</v>
      </c>
      <c r="J447" s="312"/>
      <c r="K447" s="308"/>
      <c r="L447" s="308" t="s">
        <v>263</v>
      </c>
      <c r="M447" s="313">
        <v>44643.805555555555</v>
      </c>
      <c r="N447" s="308" t="s">
        <v>263</v>
      </c>
      <c r="O447" s="313">
        <v>44645.999305555553</v>
      </c>
      <c r="P447" s="314" t="s">
        <v>266</v>
      </c>
      <c r="Q447" s="308" t="s">
        <v>267</v>
      </c>
      <c r="R447" s="308" t="s">
        <v>268</v>
      </c>
      <c r="S447" s="319"/>
      <c r="T447" s="316"/>
      <c r="U447" s="316"/>
      <c r="V447" s="316"/>
      <c r="W447" s="317" t="s">
        <v>457</v>
      </c>
      <c r="X447" s="317" t="s">
        <v>454</v>
      </c>
      <c r="Y447" s="320" t="s">
        <v>223</v>
      </c>
      <c r="Z447" s="321"/>
      <c r="AA447" s="321"/>
      <c r="AB447" s="321"/>
    </row>
    <row r="448" spans="1:28" x14ac:dyDescent="0.25">
      <c r="A448" s="307" t="s">
        <v>868</v>
      </c>
      <c r="B448" s="307" t="s">
        <v>408</v>
      </c>
      <c r="C448" s="308"/>
      <c r="D448" s="308" t="s">
        <v>262</v>
      </c>
      <c r="E448" s="308" t="s">
        <v>263</v>
      </c>
      <c r="F448" s="308">
        <v>443</v>
      </c>
      <c r="G448" s="309">
        <v>53.3</v>
      </c>
      <c r="H448" s="310">
        <v>11</v>
      </c>
      <c r="I448" s="311" t="s">
        <v>273</v>
      </c>
      <c r="J448" s="312"/>
      <c r="K448" s="308"/>
      <c r="L448" s="308" t="s">
        <v>263</v>
      </c>
      <c r="M448" s="313">
        <v>44643.736111111109</v>
      </c>
      <c r="N448" s="308" t="s">
        <v>263</v>
      </c>
      <c r="O448" s="313">
        <v>44645.465277777781</v>
      </c>
      <c r="P448" s="314" t="s">
        <v>266</v>
      </c>
      <c r="Q448" s="308" t="s">
        <v>267</v>
      </c>
      <c r="R448" s="308" t="s">
        <v>268</v>
      </c>
      <c r="S448" s="319"/>
      <c r="T448" s="316"/>
      <c r="U448" s="316"/>
      <c r="V448" s="316"/>
      <c r="W448" s="317" t="s">
        <v>453</v>
      </c>
      <c r="X448" s="317" t="s">
        <v>454</v>
      </c>
      <c r="Y448" s="320" t="s">
        <v>223</v>
      </c>
      <c r="Z448" s="321"/>
      <c r="AA448" s="321"/>
      <c r="AB448" s="321"/>
    </row>
    <row r="449" spans="1:28" x14ac:dyDescent="0.25">
      <c r="A449" s="307" t="s">
        <v>869</v>
      </c>
      <c r="B449" s="307" t="s">
        <v>506</v>
      </c>
      <c r="C449" s="308"/>
      <c r="D449" s="308" t="s">
        <v>262</v>
      </c>
      <c r="E449" s="308" t="s">
        <v>263</v>
      </c>
      <c r="F449" s="308">
        <v>2312</v>
      </c>
      <c r="G449" s="309">
        <v>62.4</v>
      </c>
      <c r="H449" s="310">
        <v>15</v>
      </c>
      <c r="I449" s="311" t="s">
        <v>276</v>
      </c>
      <c r="J449" s="312"/>
      <c r="K449" s="308"/>
      <c r="L449" s="308" t="s">
        <v>263</v>
      </c>
      <c r="M449" s="313">
        <v>44643.885416666664</v>
      </c>
      <c r="N449" s="308" t="s">
        <v>263</v>
      </c>
      <c r="O449" s="313">
        <v>44645.999305555553</v>
      </c>
      <c r="P449" s="314" t="s">
        <v>266</v>
      </c>
      <c r="Q449" s="308" t="s">
        <v>267</v>
      </c>
      <c r="R449" s="308" t="s">
        <v>268</v>
      </c>
      <c r="S449" s="319"/>
      <c r="T449" s="316"/>
      <c r="U449" s="316"/>
      <c r="V449" s="316"/>
      <c r="W449" s="317" t="s">
        <v>457</v>
      </c>
      <c r="X449" s="317" t="s">
        <v>454</v>
      </c>
      <c r="Y449" s="320" t="s">
        <v>223</v>
      </c>
      <c r="Z449" s="321"/>
      <c r="AA449" s="321"/>
      <c r="AB449" s="321"/>
    </row>
    <row r="450" spans="1:28" x14ac:dyDescent="0.25">
      <c r="A450" s="307" t="s">
        <v>870</v>
      </c>
      <c r="B450" s="307" t="s">
        <v>474</v>
      </c>
      <c r="C450" s="308"/>
      <c r="D450" s="308" t="s">
        <v>262</v>
      </c>
      <c r="E450" s="308" t="s">
        <v>263</v>
      </c>
      <c r="F450" s="308">
        <v>632</v>
      </c>
      <c r="G450" s="309">
        <v>54.91</v>
      </c>
      <c r="H450" s="310">
        <v>11</v>
      </c>
      <c r="I450" s="311" t="s">
        <v>276</v>
      </c>
      <c r="J450" s="312"/>
      <c r="K450" s="308"/>
      <c r="L450" s="308" t="s">
        <v>263</v>
      </c>
      <c r="M450" s="313">
        <v>44643.9375</v>
      </c>
      <c r="N450" s="308" t="s">
        <v>263</v>
      </c>
      <c r="O450" s="313">
        <v>44645.999305555553</v>
      </c>
      <c r="P450" s="314" t="s">
        <v>266</v>
      </c>
      <c r="Q450" s="308" t="s">
        <v>267</v>
      </c>
      <c r="R450" s="308" t="s">
        <v>268</v>
      </c>
      <c r="S450" s="319"/>
      <c r="T450" s="316"/>
      <c r="U450" s="316"/>
      <c r="V450" s="316"/>
      <c r="W450" s="317" t="s">
        <v>457</v>
      </c>
      <c r="X450" s="317" t="s">
        <v>454</v>
      </c>
      <c r="Y450" s="320" t="s">
        <v>223</v>
      </c>
      <c r="Z450" s="321"/>
      <c r="AA450" s="321"/>
      <c r="AB450" s="321"/>
    </row>
    <row r="451" spans="1:28" x14ac:dyDescent="0.25">
      <c r="A451" s="307" t="s">
        <v>871</v>
      </c>
      <c r="B451" s="307" t="s">
        <v>509</v>
      </c>
      <c r="C451" s="308"/>
      <c r="D451" s="308" t="s">
        <v>262</v>
      </c>
      <c r="E451" s="308" t="s">
        <v>263</v>
      </c>
      <c r="F451" s="308">
        <v>2526</v>
      </c>
      <c r="G451" s="309">
        <v>78.7</v>
      </c>
      <c r="H451" s="310">
        <v>16</v>
      </c>
      <c r="I451" s="311" t="s">
        <v>276</v>
      </c>
      <c r="J451" s="312"/>
      <c r="K451" s="308"/>
      <c r="L451" s="308" t="s">
        <v>263</v>
      </c>
      <c r="M451" s="313">
        <v>44644.111111111109</v>
      </c>
      <c r="N451" s="308" t="s">
        <v>263</v>
      </c>
      <c r="O451" s="313">
        <v>44645.999305555553</v>
      </c>
      <c r="P451" s="314" t="s">
        <v>266</v>
      </c>
      <c r="Q451" s="308" t="s">
        <v>267</v>
      </c>
      <c r="R451" s="308" t="s">
        <v>268</v>
      </c>
      <c r="S451" s="319"/>
      <c r="T451" s="316"/>
      <c r="U451" s="316"/>
      <c r="V451" s="316"/>
      <c r="W451" s="317" t="s">
        <v>457</v>
      </c>
      <c r="X451" s="317" t="s">
        <v>454</v>
      </c>
      <c r="Y451" s="320" t="s">
        <v>223</v>
      </c>
      <c r="Z451" s="321"/>
      <c r="AA451" s="321"/>
      <c r="AB451" s="321"/>
    </row>
    <row r="452" spans="1:28" x14ac:dyDescent="0.25">
      <c r="A452" s="307" t="s">
        <v>872</v>
      </c>
      <c r="B452" s="307" t="s">
        <v>564</v>
      </c>
      <c r="C452" s="308"/>
      <c r="D452" s="308" t="s">
        <v>262</v>
      </c>
      <c r="E452" s="308" t="s">
        <v>263</v>
      </c>
      <c r="F452" s="308">
        <v>1111</v>
      </c>
      <c r="G452" s="309">
        <v>58.3</v>
      </c>
      <c r="H452" s="310">
        <v>15</v>
      </c>
      <c r="I452" s="311" t="s">
        <v>276</v>
      </c>
      <c r="J452" s="312"/>
      <c r="K452" s="308"/>
      <c r="L452" s="308" t="s">
        <v>263</v>
      </c>
      <c r="M452" s="313">
        <v>44644.027777777781</v>
      </c>
      <c r="N452" s="308" t="s">
        <v>263</v>
      </c>
      <c r="O452" s="313">
        <v>44645.999305555553</v>
      </c>
      <c r="P452" s="314" t="s">
        <v>266</v>
      </c>
      <c r="Q452" s="308" t="s">
        <v>267</v>
      </c>
      <c r="R452" s="308" t="s">
        <v>268</v>
      </c>
      <c r="S452" s="319"/>
      <c r="T452" s="316"/>
      <c r="U452" s="316"/>
      <c r="V452" s="316"/>
      <c r="W452" s="317" t="s">
        <v>453</v>
      </c>
      <c r="X452" s="317" t="s">
        <v>454</v>
      </c>
      <c r="Y452" s="320" t="s">
        <v>223</v>
      </c>
      <c r="Z452" s="321"/>
      <c r="AA452" s="321"/>
      <c r="AB452" s="321"/>
    </row>
    <row r="453" spans="1:28" x14ac:dyDescent="0.25">
      <c r="A453" s="307" t="s">
        <v>873</v>
      </c>
      <c r="B453" s="307" t="s">
        <v>512</v>
      </c>
      <c r="C453" s="308"/>
      <c r="D453" s="308" t="s">
        <v>262</v>
      </c>
      <c r="E453" s="308" t="s">
        <v>263</v>
      </c>
      <c r="F453" s="308">
        <v>2471</v>
      </c>
      <c r="G453" s="309">
        <v>68</v>
      </c>
      <c r="H453" s="310">
        <v>16</v>
      </c>
      <c r="I453" s="311" t="s">
        <v>276</v>
      </c>
      <c r="J453" s="312"/>
      <c r="K453" s="308"/>
      <c r="L453" s="308" t="s">
        <v>263</v>
      </c>
      <c r="M453" s="313">
        <v>44643.888888888891</v>
      </c>
      <c r="N453" s="308" t="s">
        <v>263</v>
      </c>
      <c r="O453" s="313">
        <v>44645.999305555553</v>
      </c>
      <c r="P453" s="314" t="s">
        <v>266</v>
      </c>
      <c r="Q453" s="308" t="s">
        <v>267</v>
      </c>
      <c r="R453" s="308" t="s">
        <v>268</v>
      </c>
      <c r="S453" s="319"/>
      <c r="T453" s="316"/>
      <c r="U453" s="316"/>
      <c r="V453" s="316"/>
      <c r="W453" s="317" t="s">
        <v>479</v>
      </c>
      <c r="X453" s="317" t="s">
        <v>454</v>
      </c>
      <c r="Y453" s="320" t="s">
        <v>223</v>
      </c>
      <c r="Z453" s="321"/>
      <c r="AA453" s="321"/>
      <c r="AB453" s="321"/>
    </row>
    <row r="454" spans="1:28" x14ac:dyDescent="0.25">
      <c r="A454" s="307" t="s">
        <v>874</v>
      </c>
      <c r="B454" s="307" t="s">
        <v>460</v>
      </c>
      <c r="C454" s="308"/>
      <c r="D454" s="308" t="s">
        <v>262</v>
      </c>
      <c r="E454" s="308" t="s">
        <v>263</v>
      </c>
      <c r="F454" s="308">
        <v>495</v>
      </c>
      <c r="G454" s="309">
        <v>45.28</v>
      </c>
      <c r="H454" s="310">
        <v>11</v>
      </c>
      <c r="I454" s="311" t="s">
        <v>273</v>
      </c>
      <c r="J454" s="312"/>
      <c r="K454" s="308"/>
      <c r="L454" s="308" t="s">
        <v>263</v>
      </c>
      <c r="M454" s="313">
        <v>44644.069444444445</v>
      </c>
      <c r="N454" s="308" t="s">
        <v>263</v>
      </c>
      <c r="O454" s="313">
        <v>44645.999305555553</v>
      </c>
      <c r="P454" s="314" t="s">
        <v>266</v>
      </c>
      <c r="Q454" s="308" t="s">
        <v>267</v>
      </c>
      <c r="R454" s="308" t="s">
        <v>268</v>
      </c>
      <c r="S454" s="319"/>
      <c r="T454" s="316"/>
      <c r="U454" s="316"/>
      <c r="V454" s="316"/>
      <c r="W454" s="317" t="s">
        <v>479</v>
      </c>
      <c r="X454" s="317" t="s">
        <v>454</v>
      </c>
      <c r="Y454" s="320" t="s">
        <v>223</v>
      </c>
      <c r="Z454" s="321"/>
      <c r="AA454" s="321"/>
      <c r="AB454" s="321"/>
    </row>
    <row r="455" spans="1:28" x14ac:dyDescent="0.25">
      <c r="A455" s="307" t="s">
        <v>875</v>
      </c>
      <c r="B455" s="307" t="s">
        <v>594</v>
      </c>
      <c r="C455" s="308"/>
      <c r="D455" s="308" t="s">
        <v>262</v>
      </c>
      <c r="E455" s="308" t="s">
        <v>263</v>
      </c>
      <c r="F455" s="308">
        <v>111</v>
      </c>
      <c r="G455" s="309">
        <v>27.59</v>
      </c>
      <c r="H455" s="310">
        <v>7</v>
      </c>
      <c r="I455" s="311" t="s">
        <v>273</v>
      </c>
      <c r="J455" s="312"/>
      <c r="K455" s="308"/>
      <c r="L455" s="308" t="s">
        <v>263</v>
      </c>
      <c r="M455" s="313">
        <v>44644.25</v>
      </c>
      <c r="N455" s="308" t="s">
        <v>263</v>
      </c>
      <c r="O455" s="313">
        <v>44645.999305555553</v>
      </c>
      <c r="P455" s="314" t="s">
        <v>266</v>
      </c>
      <c r="Q455" s="308" t="s">
        <v>267</v>
      </c>
      <c r="R455" s="308" t="s">
        <v>268</v>
      </c>
      <c r="S455" s="319"/>
      <c r="T455" s="316"/>
      <c r="U455" s="316"/>
      <c r="V455" s="316"/>
      <c r="W455" s="317" t="s">
        <v>479</v>
      </c>
      <c r="X455" s="317" t="s">
        <v>454</v>
      </c>
      <c r="Y455" s="320" t="s">
        <v>223</v>
      </c>
      <c r="Z455" s="321"/>
      <c r="AA455" s="321"/>
      <c r="AB455" s="321"/>
    </row>
    <row r="456" spans="1:28" x14ac:dyDescent="0.25">
      <c r="A456" s="307" t="s">
        <v>876</v>
      </c>
      <c r="B456" s="307" t="s">
        <v>485</v>
      </c>
      <c r="C456" s="308"/>
      <c r="D456" s="308" t="s">
        <v>262</v>
      </c>
      <c r="E456" s="308" t="s">
        <v>263</v>
      </c>
      <c r="F456" s="308">
        <v>1670</v>
      </c>
      <c r="G456" s="309">
        <v>62.1</v>
      </c>
      <c r="H456" s="310">
        <v>16</v>
      </c>
      <c r="I456" s="311" t="s">
        <v>276</v>
      </c>
      <c r="J456" s="312"/>
      <c r="K456" s="308"/>
      <c r="L456" s="308" t="s">
        <v>263</v>
      </c>
      <c r="M456" s="313">
        <v>44644.020833333336</v>
      </c>
      <c r="N456" s="308" t="s">
        <v>263</v>
      </c>
      <c r="O456" s="313">
        <v>44645.999305555553</v>
      </c>
      <c r="P456" s="314" t="s">
        <v>266</v>
      </c>
      <c r="Q456" s="308" t="s">
        <v>267</v>
      </c>
      <c r="R456" s="308" t="s">
        <v>268</v>
      </c>
      <c r="S456" s="319"/>
      <c r="T456" s="316"/>
      <c r="U456" s="316"/>
      <c r="V456" s="316"/>
      <c r="W456" s="317" t="s">
        <v>479</v>
      </c>
      <c r="X456" s="317" t="s">
        <v>454</v>
      </c>
      <c r="Y456" s="320" t="s">
        <v>223</v>
      </c>
      <c r="Z456" s="321"/>
      <c r="AA456" s="321"/>
      <c r="AB456" s="321"/>
    </row>
    <row r="457" spans="1:28" x14ac:dyDescent="0.25">
      <c r="A457" s="307" t="s">
        <v>877</v>
      </c>
      <c r="B457" s="307" t="s">
        <v>487</v>
      </c>
      <c r="C457" s="308"/>
      <c r="D457" s="308" t="s">
        <v>262</v>
      </c>
      <c r="E457" s="308" t="s">
        <v>263</v>
      </c>
      <c r="F457" s="308">
        <v>320</v>
      </c>
      <c r="G457" s="309">
        <v>47.28</v>
      </c>
      <c r="H457" s="310">
        <v>9</v>
      </c>
      <c r="I457" s="311" t="s">
        <v>273</v>
      </c>
      <c r="J457" s="312"/>
      <c r="K457" s="308"/>
      <c r="L457" s="308" t="s">
        <v>263</v>
      </c>
      <c r="M457" s="313">
        <v>44643.34375</v>
      </c>
      <c r="N457" s="308" t="s">
        <v>263</v>
      </c>
      <c r="O457" s="313">
        <v>44645.659722222219</v>
      </c>
      <c r="P457" s="314" t="s">
        <v>266</v>
      </c>
      <c r="Q457" s="308" t="s">
        <v>267</v>
      </c>
      <c r="R457" s="308" t="s">
        <v>268</v>
      </c>
      <c r="S457" s="319"/>
      <c r="T457" s="316"/>
      <c r="U457" s="316"/>
      <c r="V457" s="316"/>
      <c r="W457" s="317" t="s">
        <v>461</v>
      </c>
      <c r="X457" s="317" t="s">
        <v>454</v>
      </c>
      <c r="Y457" s="320" t="s">
        <v>223</v>
      </c>
      <c r="Z457" s="321"/>
      <c r="AA457" s="321"/>
      <c r="AB457" s="321"/>
    </row>
    <row r="458" spans="1:28" x14ac:dyDescent="0.25">
      <c r="A458" s="307" t="s">
        <v>878</v>
      </c>
      <c r="B458" s="307" t="s">
        <v>486</v>
      </c>
      <c r="C458" s="308"/>
      <c r="D458" s="308" t="s">
        <v>262</v>
      </c>
      <c r="E458" s="308" t="s">
        <v>263</v>
      </c>
      <c r="F458" s="308">
        <v>320</v>
      </c>
      <c r="G458" s="309">
        <v>47.28</v>
      </c>
      <c r="H458" s="310">
        <v>14</v>
      </c>
      <c r="I458" s="311" t="s">
        <v>276</v>
      </c>
      <c r="J458" s="312"/>
      <c r="K458" s="308"/>
      <c r="L458" s="308" t="s">
        <v>263</v>
      </c>
      <c r="M458" s="313">
        <v>44643.729166666664</v>
      </c>
      <c r="N458" s="308" t="s">
        <v>263</v>
      </c>
      <c r="O458" s="313">
        <v>44645.999305555553</v>
      </c>
      <c r="P458" s="314" t="s">
        <v>266</v>
      </c>
      <c r="Q458" s="308" t="s">
        <v>267</v>
      </c>
      <c r="R458" s="308" t="s">
        <v>268</v>
      </c>
      <c r="S458" s="319"/>
      <c r="T458" s="316"/>
      <c r="U458" s="316"/>
      <c r="V458" s="316"/>
      <c r="W458" s="317" t="s">
        <v>457</v>
      </c>
      <c r="X458" s="317" t="s">
        <v>454</v>
      </c>
      <c r="Y458" s="320" t="s">
        <v>223</v>
      </c>
      <c r="Z458" s="321"/>
      <c r="AA458" s="321"/>
      <c r="AB458" s="321"/>
    </row>
    <row r="459" spans="1:28" x14ac:dyDescent="0.25">
      <c r="A459" s="307" t="s">
        <v>879</v>
      </c>
      <c r="B459" s="307" t="s">
        <v>596</v>
      </c>
      <c r="C459" s="308"/>
      <c r="D459" s="308" t="s">
        <v>262</v>
      </c>
      <c r="E459" s="308" t="s">
        <v>263</v>
      </c>
      <c r="F459" s="308">
        <v>3601</v>
      </c>
      <c r="G459" s="309">
        <v>87.1</v>
      </c>
      <c r="H459" s="310">
        <v>19</v>
      </c>
      <c r="I459" s="311" t="s">
        <v>276</v>
      </c>
      <c r="J459" s="312"/>
      <c r="K459" s="308"/>
      <c r="L459" s="308" t="s">
        <v>263</v>
      </c>
      <c r="M459" s="313">
        <v>44643.75</v>
      </c>
      <c r="N459" s="308" t="s">
        <v>263</v>
      </c>
      <c r="O459" s="313">
        <v>44645.999305555553</v>
      </c>
      <c r="P459" s="314" t="s">
        <v>266</v>
      </c>
      <c r="Q459" s="308" t="s">
        <v>267</v>
      </c>
      <c r="R459" s="308" t="s">
        <v>268</v>
      </c>
      <c r="S459" s="319"/>
      <c r="T459" s="316"/>
      <c r="U459" s="316"/>
      <c r="V459" s="316"/>
      <c r="W459" s="317" t="s">
        <v>453</v>
      </c>
      <c r="X459" s="317" t="s">
        <v>454</v>
      </c>
      <c r="Y459" s="320" t="s">
        <v>223</v>
      </c>
      <c r="Z459" s="321"/>
      <c r="AA459" s="321"/>
      <c r="AB459" s="321"/>
    </row>
    <row r="460" spans="1:28" x14ac:dyDescent="0.25">
      <c r="A460" s="307" t="s">
        <v>880</v>
      </c>
      <c r="B460" s="307" t="s">
        <v>496</v>
      </c>
      <c r="C460" s="308"/>
      <c r="D460" s="308" t="s">
        <v>262</v>
      </c>
      <c r="E460" s="308" t="s">
        <v>263</v>
      </c>
      <c r="F460" s="308">
        <v>3601</v>
      </c>
      <c r="G460" s="309">
        <v>87.07</v>
      </c>
      <c r="H460" s="310">
        <v>19</v>
      </c>
      <c r="I460" s="311" t="s">
        <v>276</v>
      </c>
      <c r="J460" s="312"/>
      <c r="K460" s="308"/>
      <c r="L460" s="308" t="s">
        <v>263</v>
      </c>
      <c r="M460" s="313">
        <v>44643.756944444445</v>
      </c>
      <c r="N460" s="308" t="s">
        <v>263</v>
      </c>
      <c r="O460" s="313">
        <v>44645.999305555553</v>
      </c>
      <c r="P460" s="314" t="s">
        <v>266</v>
      </c>
      <c r="Q460" s="308" t="s">
        <v>267</v>
      </c>
      <c r="R460" s="308" t="s">
        <v>268</v>
      </c>
      <c r="S460" s="319"/>
      <c r="T460" s="316"/>
      <c r="U460" s="316"/>
      <c r="V460" s="316"/>
      <c r="W460" s="317" t="s">
        <v>471</v>
      </c>
      <c r="X460" s="317" t="s">
        <v>454</v>
      </c>
      <c r="Y460" s="320" t="s">
        <v>223</v>
      </c>
      <c r="Z460" s="321"/>
      <c r="AA460" s="321"/>
      <c r="AB460" s="321"/>
    </row>
    <row r="461" spans="1:28" x14ac:dyDescent="0.25">
      <c r="A461" s="307" t="s">
        <v>881</v>
      </c>
      <c r="B461" s="307" t="s">
        <v>505</v>
      </c>
      <c r="C461" s="308"/>
      <c r="D461" s="308" t="s">
        <v>262</v>
      </c>
      <c r="E461" s="308" t="s">
        <v>263</v>
      </c>
      <c r="F461" s="308">
        <v>2152</v>
      </c>
      <c r="G461" s="309">
        <v>71.900000000000006</v>
      </c>
      <c r="H461" s="310">
        <v>16</v>
      </c>
      <c r="I461" s="311" t="s">
        <v>276</v>
      </c>
      <c r="J461" s="312"/>
      <c r="K461" s="308"/>
      <c r="L461" s="308" t="s">
        <v>263</v>
      </c>
      <c r="M461" s="313">
        <v>44643.798611111109</v>
      </c>
      <c r="N461" s="308" t="s">
        <v>263</v>
      </c>
      <c r="O461" s="313">
        <v>44645.680555555555</v>
      </c>
      <c r="P461" s="314" t="s">
        <v>266</v>
      </c>
      <c r="Q461" s="308" t="s">
        <v>267</v>
      </c>
      <c r="R461" s="308" t="s">
        <v>268</v>
      </c>
      <c r="S461" s="319"/>
      <c r="T461" s="316"/>
      <c r="U461" s="316"/>
      <c r="V461" s="316"/>
      <c r="W461" s="317" t="s">
        <v>471</v>
      </c>
      <c r="X461" s="317" t="s">
        <v>454</v>
      </c>
      <c r="Y461" s="320" t="s">
        <v>223</v>
      </c>
      <c r="Z461" s="321"/>
      <c r="AA461" s="321"/>
      <c r="AB461" s="321"/>
    </row>
    <row r="462" spans="1:28" x14ac:dyDescent="0.25">
      <c r="A462" s="307" t="s">
        <v>882</v>
      </c>
      <c r="B462" s="307" t="s">
        <v>282</v>
      </c>
      <c r="C462" s="308"/>
      <c r="D462" s="308" t="s">
        <v>262</v>
      </c>
      <c r="E462" s="308" t="s">
        <v>263</v>
      </c>
      <c r="F462" s="308">
        <v>2638</v>
      </c>
      <c r="G462" s="309">
        <v>71.819999999999993</v>
      </c>
      <c r="H462" s="310">
        <v>16</v>
      </c>
      <c r="I462" s="311" t="s">
        <v>276</v>
      </c>
      <c r="J462" s="312"/>
      <c r="K462" s="308"/>
      <c r="L462" s="308" t="s">
        <v>263</v>
      </c>
      <c r="M462" s="313">
        <v>44643.802083333336</v>
      </c>
      <c r="N462" s="308" t="s">
        <v>263</v>
      </c>
      <c r="O462" s="313">
        <v>44645.999305555553</v>
      </c>
      <c r="P462" s="314" t="s">
        <v>266</v>
      </c>
      <c r="Q462" s="308" t="s">
        <v>267</v>
      </c>
      <c r="R462" s="308" t="s">
        <v>268</v>
      </c>
      <c r="S462" s="319"/>
      <c r="T462" s="316"/>
      <c r="U462" s="316"/>
      <c r="V462" s="316"/>
      <c r="W462" s="317" t="s">
        <v>471</v>
      </c>
      <c r="X462" s="317" t="s">
        <v>454</v>
      </c>
      <c r="Y462" s="320" t="s">
        <v>223</v>
      </c>
      <c r="Z462" s="321"/>
      <c r="AA462" s="321"/>
      <c r="AB462" s="321"/>
    </row>
    <row r="463" spans="1:28" x14ac:dyDescent="0.25">
      <c r="A463" s="307" t="s">
        <v>883</v>
      </c>
      <c r="B463" s="307" t="s">
        <v>504</v>
      </c>
      <c r="C463" s="308"/>
      <c r="D463" s="308" t="s">
        <v>262</v>
      </c>
      <c r="E463" s="308" t="s">
        <v>263</v>
      </c>
      <c r="F463" s="308">
        <v>632</v>
      </c>
      <c r="G463" s="309">
        <v>54.91</v>
      </c>
      <c r="H463" s="310">
        <v>11</v>
      </c>
      <c r="I463" s="311" t="s">
        <v>276</v>
      </c>
      <c r="J463" s="312"/>
      <c r="K463" s="308"/>
      <c r="L463" s="308" t="s">
        <v>263</v>
      </c>
      <c r="M463" s="313">
        <v>44643.930555555555</v>
      </c>
      <c r="N463" s="308" t="s">
        <v>263</v>
      </c>
      <c r="O463" s="313">
        <v>44645.999305555553</v>
      </c>
      <c r="P463" s="314" t="s">
        <v>266</v>
      </c>
      <c r="Q463" s="308" t="s">
        <v>267</v>
      </c>
      <c r="R463" s="308" t="s">
        <v>268</v>
      </c>
      <c r="S463" s="319"/>
      <c r="T463" s="316"/>
      <c r="U463" s="316"/>
      <c r="V463" s="316"/>
      <c r="W463" s="317" t="s">
        <v>453</v>
      </c>
      <c r="X463" s="317" t="s">
        <v>454</v>
      </c>
      <c r="Y463" s="320" t="s">
        <v>223</v>
      </c>
      <c r="Z463" s="321"/>
      <c r="AA463" s="321"/>
      <c r="AB463" s="321"/>
    </row>
    <row r="464" spans="1:28" x14ac:dyDescent="0.25">
      <c r="A464" s="307" t="s">
        <v>884</v>
      </c>
      <c r="B464" s="307" t="s">
        <v>574</v>
      </c>
      <c r="C464" s="308"/>
      <c r="D464" s="308" t="s">
        <v>262</v>
      </c>
      <c r="E464" s="308" t="s">
        <v>263</v>
      </c>
      <c r="F464" s="308">
        <v>3555</v>
      </c>
      <c r="G464" s="309">
        <v>78</v>
      </c>
      <c r="H464" s="310">
        <v>19</v>
      </c>
      <c r="I464" s="311" t="s">
        <v>276</v>
      </c>
      <c r="J464" s="312"/>
      <c r="K464" s="308"/>
      <c r="L464" s="308" t="s">
        <v>263</v>
      </c>
      <c r="M464" s="313">
        <v>44643.944444444445</v>
      </c>
      <c r="N464" s="308" t="s">
        <v>263</v>
      </c>
      <c r="O464" s="313">
        <v>44645.999305555553</v>
      </c>
      <c r="P464" s="314" t="s">
        <v>266</v>
      </c>
      <c r="Q464" s="308" t="s">
        <v>267</v>
      </c>
      <c r="R464" s="308" t="s">
        <v>268</v>
      </c>
      <c r="S464" s="319"/>
      <c r="T464" s="316"/>
      <c r="U464" s="316"/>
      <c r="V464" s="316"/>
      <c r="W464" s="317" t="s">
        <v>481</v>
      </c>
      <c r="X464" s="317" t="s">
        <v>454</v>
      </c>
      <c r="Y464" s="320" t="s">
        <v>223</v>
      </c>
      <c r="Z464" s="321"/>
      <c r="AA464" s="321"/>
      <c r="AB464" s="321"/>
    </row>
    <row r="465" spans="1:28" x14ac:dyDescent="0.25">
      <c r="A465" s="307" t="s">
        <v>885</v>
      </c>
      <c r="B465" s="307" t="s">
        <v>498</v>
      </c>
      <c r="C465" s="308"/>
      <c r="D465" s="308" t="s">
        <v>262</v>
      </c>
      <c r="E465" s="308" t="s">
        <v>263</v>
      </c>
      <c r="F465" s="308">
        <v>2638</v>
      </c>
      <c r="G465" s="309">
        <v>78.7</v>
      </c>
      <c r="H465" s="310">
        <v>16</v>
      </c>
      <c r="I465" s="311" t="s">
        <v>276</v>
      </c>
      <c r="J465" s="312"/>
      <c r="K465" s="308"/>
      <c r="L465" s="308" t="s">
        <v>263</v>
      </c>
      <c r="M465" s="313">
        <v>44644.024305555555</v>
      </c>
      <c r="N465" s="308" t="s">
        <v>263</v>
      </c>
      <c r="O465" s="313">
        <v>44645.999305555553</v>
      </c>
      <c r="P465" s="314" t="s">
        <v>266</v>
      </c>
      <c r="Q465" s="308" t="s">
        <v>267</v>
      </c>
      <c r="R465" s="308" t="s">
        <v>268</v>
      </c>
      <c r="S465" s="319"/>
      <c r="T465" s="316"/>
      <c r="U465" s="316"/>
      <c r="V465" s="316"/>
      <c r="W465" s="317" t="s">
        <v>471</v>
      </c>
      <c r="X465" s="317" t="s">
        <v>454</v>
      </c>
      <c r="Y465" s="320" t="s">
        <v>223</v>
      </c>
      <c r="Z465" s="321"/>
      <c r="AA465" s="321"/>
      <c r="AB465" s="321"/>
    </row>
    <row r="466" spans="1:28" x14ac:dyDescent="0.25">
      <c r="A466" s="307" t="s">
        <v>886</v>
      </c>
      <c r="B466" s="307" t="s">
        <v>507</v>
      </c>
      <c r="C466" s="308"/>
      <c r="D466" s="308" t="s">
        <v>262</v>
      </c>
      <c r="E466" s="308" t="s">
        <v>263</v>
      </c>
      <c r="F466" s="308">
        <v>2160</v>
      </c>
      <c r="G466" s="309">
        <v>71.900000000000006</v>
      </c>
      <c r="H466" s="310">
        <v>16</v>
      </c>
      <c r="I466" s="311" t="s">
        <v>276</v>
      </c>
      <c r="J466" s="312"/>
      <c r="K466" s="308"/>
      <c r="L466" s="308" t="s">
        <v>263</v>
      </c>
      <c r="M466" s="313">
        <v>44644.079861111109</v>
      </c>
      <c r="N466" s="308" t="s">
        <v>263</v>
      </c>
      <c r="O466" s="313">
        <v>44645.999305555553</v>
      </c>
      <c r="P466" s="314" t="s">
        <v>266</v>
      </c>
      <c r="Q466" s="308" t="s">
        <v>267</v>
      </c>
      <c r="R466" s="308" t="s">
        <v>268</v>
      </c>
      <c r="S466" s="319"/>
      <c r="T466" s="316"/>
      <c r="U466" s="316"/>
      <c r="V466" s="316"/>
      <c r="W466" s="317" t="s">
        <v>471</v>
      </c>
      <c r="X466" s="317" t="s">
        <v>454</v>
      </c>
      <c r="Y466" s="320" t="s">
        <v>223</v>
      </c>
      <c r="Z466" s="321"/>
      <c r="AA466" s="321"/>
      <c r="AB466" s="321"/>
    </row>
    <row r="467" spans="1:28" x14ac:dyDescent="0.25">
      <c r="A467" s="307" t="s">
        <v>887</v>
      </c>
      <c r="B467" s="307" t="s">
        <v>696</v>
      </c>
      <c r="C467" s="308"/>
      <c r="D467" s="308" t="s">
        <v>262</v>
      </c>
      <c r="E467" s="308" t="s">
        <v>263</v>
      </c>
      <c r="F467" s="308">
        <v>2638</v>
      </c>
      <c r="G467" s="309">
        <v>71.84</v>
      </c>
      <c r="H467" s="310">
        <v>16</v>
      </c>
      <c r="I467" s="311" t="s">
        <v>276</v>
      </c>
      <c r="J467" s="312"/>
      <c r="K467" s="308"/>
      <c r="L467" s="308" t="s">
        <v>263</v>
      </c>
      <c r="M467" s="313">
        <v>44644.104166666664</v>
      </c>
      <c r="N467" s="308" t="s">
        <v>263</v>
      </c>
      <c r="O467" s="313">
        <v>44645.999305555553</v>
      </c>
      <c r="P467" s="314" t="s">
        <v>266</v>
      </c>
      <c r="Q467" s="308" t="s">
        <v>267</v>
      </c>
      <c r="R467" s="308" t="s">
        <v>268</v>
      </c>
      <c r="S467" s="319"/>
      <c r="T467" s="316"/>
      <c r="U467" s="316"/>
      <c r="V467" s="316"/>
      <c r="W467" s="317" t="s">
        <v>453</v>
      </c>
      <c r="X467" s="317" t="s">
        <v>454</v>
      </c>
      <c r="Y467" s="320" t="s">
        <v>223</v>
      </c>
      <c r="Z467" s="321"/>
      <c r="AA467" s="321"/>
      <c r="AB467" s="321"/>
    </row>
    <row r="468" spans="1:28" x14ac:dyDescent="0.25">
      <c r="A468" s="307" t="s">
        <v>888</v>
      </c>
      <c r="B468" s="307" t="s">
        <v>468</v>
      </c>
      <c r="C468" s="308"/>
      <c r="D468" s="308" t="s">
        <v>262</v>
      </c>
      <c r="E468" s="308" t="s">
        <v>263</v>
      </c>
      <c r="F468" s="308">
        <v>1315</v>
      </c>
      <c r="G468" s="309">
        <v>53.5</v>
      </c>
      <c r="H468" s="310">
        <v>13</v>
      </c>
      <c r="I468" s="311" t="s">
        <v>469</v>
      </c>
      <c r="J468" s="312"/>
      <c r="K468" s="308"/>
      <c r="L468" s="308" t="s">
        <v>263</v>
      </c>
      <c r="M468" s="313">
        <v>44643.537499999999</v>
      </c>
      <c r="N468" s="308" t="s">
        <v>263</v>
      </c>
      <c r="O468" s="313">
        <v>44646.364583333336</v>
      </c>
      <c r="P468" s="314" t="s">
        <v>266</v>
      </c>
      <c r="Q468" s="308" t="s">
        <v>267</v>
      </c>
      <c r="R468" s="308" t="s">
        <v>268</v>
      </c>
      <c r="S468" s="319"/>
      <c r="T468" s="316"/>
      <c r="U468" s="316"/>
      <c r="V468" s="316"/>
      <c r="W468" s="317" t="s">
        <v>457</v>
      </c>
      <c r="X468" s="317" t="s">
        <v>454</v>
      </c>
      <c r="Y468" s="320" t="s">
        <v>223</v>
      </c>
      <c r="Z468" s="321"/>
      <c r="AA468" s="321"/>
      <c r="AB468" s="321"/>
    </row>
    <row r="469" spans="1:28" x14ac:dyDescent="0.25">
      <c r="A469" s="307" t="s">
        <v>889</v>
      </c>
      <c r="B469" s="307" t="s">
        <v>890</v>
      </c>
      <c r="C469" s="308"/>
      <c r="D469" s="308" t="s">
        <v>262</v>
      </c>
      <c r="E469" s="308" t="s">
        <v>263</v>
      </c>
      <c r="F469" s="308">
        <v>472</v>
      </c>
      <c r="G469" s="309">
        <v>30.07</v>
      </c>
      <c r="H469" s="310">
        <v>12</v>
      </c>
      <c r="I469" s="311" t="s">
        <v>469</v>
      </c>
      <c r="J469" s="312"/>
      <c r="K469" s="308"/>
      <c r="L469" s="308" t="s">
        <v>263</v>
      </c>
      <c r="M469" s="313">
        <v>44638.841666666667</v>
      </c>
      <c r="N469" s="308" t="s">
        <v>263</v>
      </c>
      <c r="O469" s="313">
        <v>44639.070833333331</v>
      </c>
      <c r="P469" s="314" t="s">
        <v>266</v>
      </c>
      <c r="Q469" s="308" t="s">
        <v>267</v>
      </c>
      <c r="R469" s="308" t="s">
        <v>268</v>
      </c>
      <c r="S469" s="319"/>
      <c r="T469" s="316"/>
      <c r="U469" s="316"/>
      <c r="V469" s="316"/>
      <c r="W469" s="317" t="s">
        <v>453</v>
      </c>
      <c r="X469" s="317" t="s">
        <v>454</v>
      </c>
      <c r="Y469" s="320" t="s">
        <v>223</v>
      </c>
      <c r="Z469" s="321"/>
      <c r="AA469" s="321"/>
      <c r="AB469" s="321"/>
    </row>
    <row r="470" spans="1:28" x14ac:dyDescent="0.25">
      <c r="A470" s="307" t="s">
        <v>891</v>
      </c>
      <c r="B470" s="307" t="s">
        <v>831</v>
      </c>
      <c r="C470" s="308"/>
      <c r="D470" s="308" t="s">
        <v>262</v>
      </c>
      <c r="E470" s="308" t="s">
        <v>263</v>
      </c>
      <c r="F470" s="308">
        <v>1571</v>
      </c>
      <c r="G470" s="309">
        <v>52.27</v>
      </c>
      <c r="H470" s="310">
        <v>14</v>
      </c>
      <c r="I470" s="311" t="s">
        <v>276</v>
      </c>
      <c r="J470" s="312"/>
      <c r="K470" s="308"/>
      <c r="L470" s="308" t="s">
        <v>263</v>
      </c>
      <c r="M470" s="313">
        <v>44643.65625</v>
      </c>
      <c r="N470" s="308" t="s">
        <v>263</v>
      </c>
      <c r="O470" s="313">
        <v>44645.999305555553</v>
      </c>
      <c r="P470" s="314" t="s">
        <v>266</v>
      </c>
      <c r="Q470" s="308" t="s">
        <v>267</v>
      </c>
      <c r="R470" s="308" t="s">
        <v>268</v>
      </c>
      <c r="S470" s="319"/>
      <c r="T470" s="316"/>
      <c r="U470" s="316"/>
      <c r="V470" s="316"/>
      <c r="W470" s="317" t="s">
        <v>453</v>
      </c>
      <c r="X470" s="317" t="s">
        <v>454</v>
      </c>
      <c r="Y470" s="320" t="s">
        <v>223</v>
      </c>
      <c r="Z470" s="321"/>
      <c r="AA470" s="321"/>
      <c r="AB470" s="321"/>
    </row>
    <row r="471" spans="1:28" x14ac:dyDescent="0.25">
      <c r="A471" s="307" t="s">
        <v>892</v>
      </c>
      <c r="B471" s="307" t="s">
        <v>632</v>
      </c>
      <c r="C471" s="308"/>
      <c r="D471" s="308" t="s">
        <v>262</v>
      </c>
      <c r="E471" s="308" t="s">
        <v>263</v>
      </c>
      <c r="F471" s="308">
        <v>4756</v>
      </c>
      <c r="G471" s="309">
        <v>85.34</v>
      </c>
      <c r="H471" s="310">
        <v>7</v>
      </c>
      <c r="I471" s="311" t="s">
        <v>515</v>
      </c>
      <c r="J471" s="312"/>
      <c r="K471" s="308"/>
      <c r="L471" s="308" t="s">
        <v>263</v>
      </c>
      <c r="M471" s="313">
        <v>44643.315972222219</v>
      </c>
      <c r="N471" s="308" t="s">
        <v>263</v>
      </c>
      <c r="O471" s="313">
        <v>44645.999305555553</v>
      </c>
      <c r="P471" s="314" t="s">
        <v>266</v>
      </c>
      <c r="Q471" s="308" t="s">
        <v>267</v>
      </c>
      <c r="R471" s="308" t="s">
        <v>268</v>
      </c>
      <c r="S471" s="319"/>
      <c r="T471" s="316"/>
      <c r="U471" s="316"/>
      <c r="V471" s="316"/>
      <c r="W471" s="317" t="s">
        <v>461</v>
      </c>
      <c r="X471" s="317" t="s">
        <v>454</v>
      </c>
      <c r="Y471" s="320" t="s">
        <v>223</v>
      </c>
      <c r="Z471" s="321"/>
      <c r="AA471" s="321"/>
      <c r="AB471" s="321"/>
    </row>
    <row r="472" spans="1:28" x14ac:dyDescent="0.25">
      <c r="A472" s="307" t="s">
        <v>893</v>
      </c>
      <c r="B472" s="307" t="s">
        <v>418</v>
      </c>
      <c r="C472" s="308"/>
      <c r="D472" s="308" t="s">
        <v>262</v>
      </c>
      <c r="E472" s="308" t="s">
        <v>263</v>
      </c>
      <c r="F472" s="308">
        <v>1634</v>
      </c>
      <c r="G472" s="309">
        <v>62.18</v>
      </c>
      <c r="H472" s="310">
        <v>15</v>
      </c>
      <c r="I472" s="311" t="s">
        <v>276</v>
      </c>
      <c r="J472" s="312"/>
      <c r="K472" s="308"/>
      <c r="L472" s="308" t="s">
        <v>263</v>
      </c>
      <c r="M472" s="313">
        <v>44643.666666666664</v>
      </c>
      <c r="N472" s="308" t="s">
        <v>263</v>
      </c>
      <c r="O472" s="313">
        <v>44645.555555555555</v>
      </c>
      <c r="P472" s="314" t="s">
        <v>266</v>
      </c>
      <c r="Q472" s="308" t="s">
        <v>267</v>
      </c>
      <c r="R472" s="308" t="s">
        <v>268</v>
      </c>
      <c r="S472" s="319"/>
      <c r="T472" s="316"/>
      <c r="U472" s="316"/>
      <c r="V472" s="316"/>
      <c r="W472" s="317" t="s">
        <v>453</v>
      </c>
      <c r="X472" s="317" t="s">
        <v>454</v>
      </c>
      <c r="Y472" s="320" t="s">
        <v>223</v>
      </c>
      <c r="Z472" s="321"/>
      <c r="AA472" s="321"/>
      <c r="AB472" s="321"/>
    </row>
    <row r="473" spans="1:28" x14ac:dyDescent="0.25">
      <c r="A473" s="307" t="s">
        <v>894</v>
      </c>
      <c r="B473" s="307" t="s">
        <v>670</v>
      </c>
      <c r="C473" s="308"/>
      <c r="D473" s="308" t="s">
        <v>262</v>
      </c>
      <c r="E473" s="308" t="s">
        <v>263</v>
      </c>
      <c r="F473" s="308">
        <v>1596</v>
      </c>
      <c r="G473" s="309">
        <v>70.099999999999994</v>
      </c>
      <c r="H473" s="310">
        <v>17</v>
      </c>
      <c r="I473" s="311" t="s">
        <v>276</v>
      </c>
      <c r="J473" s="312"/>
      <c r="K473" s="308"/>
      <c r="L473" s="308" t="s">
        <v>263</v>
      </c>
      <c r="M473" s="313">
        <v>44643.708333333336</v>
      </c>
      <c r="N473" s="308" t="s">
        <v>263</v>
      </c>
      <c r="O473" s="313">
        <v>44645.458333333336</v>
      </c>
      <c r="P473" s="314" t="s">
        <v>266</v>
      </c>
      <c r="Q473" s="308" t="s">
        <v>267</v>
      </c>
      <c r="R473" s="308" t="s">
        <v>268</v>
      </c>
      <c r="S473" s="319"/>
      <c r="T473" s="316"/>
      <c r="U473" s="316"/>
      <c r="V473" s="316"/>
      <c r="W473" s="317" t="s">
        <v>457</v>
      </c>
      <c r="X473" s="317" t="s">
        <v>454</v>
      </c>
      <c r="Y473" s="320" t="s">
        <v>223</v>
      </c>
      <c r="Z473" s="321"/>
      <c r="AA473" s="321"/>
      <c r="AB473" s="321"/>
    </row>
    <row r="474" spans="1:28" x14ac:dyDescent="0.25">
      <c r="A474" s="307" t="s">
        <v>895</v>
      </c>
      <c r="B474" s="307" t="s">
        <v>536</v>
      </c>
      <c r="C474" s="308"/>
      <c r="D474" s="308" t="s">
        <v>262</v>
      </c>
      <c r="E474" s="308" t="s">
        <v>263</v>
      </c>
      <c r="F474" s="308">
        <v>493</v>
      </c>
      <c r="G474" s="309">
        <v>34.520000000000003</v>
      </c>
      <c r="H474" s="310">
        <v>12</v>
      </c>
      <c r="I474" s="311" t="s">
        <v>469</v>
      </c>
      <c r="J474" s="312"/>
      <c r="K474" s="308"/>
      <c r="L474" s="308" t="s">
        <v>263</v>
      </c>
      <c r="M474" s="313">
        <v>44643.316666666666</v>
      </c>
      <c r="N474" s="308" t="s">
        <v>263</v>
      </c>
      <c r="O474" s="313">
        <v>44645.445833333331</v>
      </c>
      <c r="P474" s="314" t="s">
        <v>266</v>
      </c>
      <c r="Q474" s="308" t="s">
        <v>267</v>
      </c>
      <c r="R474" s="308" t="s">
        <v>268</v>
      </c>
      <c r="S474" s="319"/>
      <c r="T474" s="316"/>
      <c r="U474" s="316"/>
      <c r="V474" s="316"/>
      <c r="W474" s="317" t="s">
        <v>479</v>
      </c>
      <c r="X474" s="317" t="s">
        <v>454</v>
      </c>
      <c r="Y474" s="320" t="s">
        <v>223</v>
      </c>
      <c r="Z474" s="321"/>
      <c r="AA474" s="321"/>
      <c r="AB474" s="321"/>
    </row>
    <row r="475" spans="1:28" x14ac:dyDescent="0.25">
      <c r="A475" s="307" t="s">
        <v>896</v>
      </c>
      <c r="B475" s="307" t="s">
        <v>272</v>
      </c>
      <c r="C475" s="308"/>
      <c r="D475" s="308" t="s">
        <v>262</v>
      </c>
      <c r="E475" s="308" t="s">
        <v>263</v>
      </c>
      <c r="F475" s="308">
        <v>425</v>
      </c>
      <c r="G475" s="309">
        <v>54.9</v>
      </c>
      <c r="H475" s="310">
        <v>9</v>
      </c>
      <c r="I475" s="311" t="s">
        <v>273</v>
      </c>
      <c r="J475" s="312"/>
      <c r="K475" s="308"/>
      <c r="L475" s="308" t="s">
        <v>263</v>
      </c>
      <c r="M475" s="313">
        <v>44643.326388888891</v>
      </c>
      <c r="N475" s="308" t="s">
        <v>263</v>
      </c>
      <c r="O475" s="313">
        <v>44645.479166666664</v>
      </c>
      <c r="P475" s="314" t="s">
        <v>266</v>
      </c>
      <c r="Q475" s="308" t="s">
        <v>267</v>
      </c>
      <c r="R475" s="308" t="s">
        <v>268</v>
      </c>
      <c r="S475" s="319"/>
      <c r="T475" s="316"/>
      <c r="U475" s="316"/>
      <c r="V475" s="316"/>
      <c r="W475" s="317" t="s">
        <v>457</v>
      </c>
      <c r="X475" s="317" t="s">
        <v>454</v>
      </c>
      <c r="Y475" s="320" t="s">
        <v>223</v>
      </c>
      <c r="Z475" s="321"/>
      <c r="AA475" s="321"/>
      <c r="AB475" s="321"/>
    </row>
    <row r="476" spans="1:28" x14ac:dyDescent="0.25">
      <c r="A476" s="307" t="s">
        <v>897</v>
      </c>
      <c r="B476" s="307" t="s">
        <v>898</v>
      </c>
      <c r="C476" s="308"/>
      <c r="D476" s="308" t="s">
        <v>262</v>
      </c>
      <c r="E476" s="308" t="s">
        <v>263</v>
      </c>
      <c r="F476" s="308">
        <v>2921</v>
      </c>
      <c r="G476" s="309">
        <v>68.95</v>
      </c>
      <c r="H476" s="310">
        <v>18</v>
      </c>
      <c r="I476" s="311" t="s">
        <v>276</v>
      </c>
      <c r="J476" s="312"/>
      <c r="K476" s="308"/>
      <c r="L476" s="308" t="s">
        <v>263</v>
      </c>
      <c r="M476" s="313">
        <v>44643.704861111109</v>
      </c>
      <c r="N476" s="308" t="s">
        <v>263</v>
      </c>
      <c r="O476" s="313">
        <v>44645.46875</v>
      </c>
      <c r="P476" s="314" t="s">
        <v>266</v>
      </c>
      <c r="Q476" s="308" t="s">
        <v>267</v>
      </c>
      <c r="R476" s="308" t="s">
        <v>268</v>
      </c>
      <c r="S476" s="319"/>
      <c r="T476" s="316"/>
      <c r="U476" s="316"/>
      <c r="V476" s="316"/>
      <c r="W476" s="317" t="s">
        <v>457</v>
      </c>
      <c r="X476" s="317" t="s">
        <v>454</v>
      </c>
      <c r="Y476" s="320" t="s">
        <v>223</v>
      </c>
      <c r="Z476" s="321"/>
      <c r="AA476" s="321"/>
      <c r="AB476" s="321"/>
    </row>
    <row r="477" spans="1:28" x14ac:dyDescent="0.25">
      <c r="A477" s="307" t="s">
        <v>899</v>
      </c>
      <c r="B477" s="307" t="s">
        <v>463</v>
      </c>
      <c r="C477" s="308"/>
      <c r="D477" s="308" t="s">
        <v>262</v>
      </c>
      <c r="E477" s="308" t="s">
        <v>263</v>
      </c>
      <c r="F477" s="308">
        <v>337</v>
      </c>
      <c r="G477" s="309">
        <v>50.03</v>
      </c>
      <c r="H477" s="310">
        <v>9</v>
      </c>
      <c r="I477" s="311" t="s">
        <v>268</v>
      </c>
      <c r="J477" s="312"/>
      <c r="K477" s="308"/>
      <c r="L477" s="308" t="s">
        <v>263</v>
      </c>
      <c r="M477" s="313">
        <v>44645.652777777781</v>
      </c>
      <c r="N477" s="308" t="s">
        <v>263</v>
      </c>
      <c r="O477" s="313">
        <v>44645.999305555553</v>
      </c>
      <c r="P477" s="314" t="s">
        <v>266</v>
      </c>
      <c r="Q477" s="308" t="s">
        <v>267</v>
      </c>
      <c r="R477" s="308" t="s">
        <v>268</v>
      </c>
      <c r="S477" s="319"/>
      <c r="T477" s="316"/>
      <c r="U477" s="316"/>
      <c r="V477" s="316"/>
      <c r="W477" s="317" t="s">
        <v>481</v>
      </c>
      <c r="X477" s="317" t="s">
        <v>454</v>
      </c>
      <c r="Y477" s="320" t="s">
        <v>223</v>
      </c>
      <c r="Z477" s="321"/>
      <c r="AA477" s="321"/>
      <c r="AB477" s="321"/>
    </row>
    <row r="478" spans="1:28" x14ac:dyDescent="0.25">
      <c r="A478" s="307" t="s">
        <v>900</v>
      </c>
      <c r="B478" s="307" t="s">
        <v>456</v>
      </c>
      <c r="C478" s="308"/>
      <c r="D478" s="308" t="s">
        <v>262</v>
      </c>
      <c r="E478" s="308" t="s">
        <v>263</v>
      </c>
      <c r="F478" s="308">
        <v>318</v>
      </c>
      <c r="G478" s="309">
        <v>41.73</v>
      </c>
      <c r="H478" s="310">
        <v>8</v>
      </c>
      <c r="I478" s="311" t="s">
        <v>273</v>
      </c>
      <c r="J478" s="312"/>
      <c r="K478" s="308"/>
      <c r="L478" s="308" t="s">
        <v>263</v>
      </c>
      <c r="M478" s="313">
        <v>44645.680555555555</v>
      </c>
      <c r="N478" s="308" t="s">
        <v>263</v>
      </c>
      <c r="O478" s="313">
        <v>44645.732638888891</v>
      </c>
      <c r="P478" s="314" t="s">
        <v>266</v>
      </c>
      <c r="Q478" s="308" t="s">
        <v>267</v>
      </c>
      <c r="R478" s="308" t="s">
        <v>268</v>
      </c>
      <c r="S478" s="319"/>
      <c r="T478" s="316"/>
      <c r="U478" s="316"/>
      <c r="V478" s="316"/>
      <c r="W478" s="317" t="s">
        <v>453</v>
      </c>
      <c r="X478" s="317" t="s">
        <v>454</v>
      </c>
      <c r="Y478" s="320" t="s">
        <v>223</v>
      </c>
      <c r="Z478" s="321"/>
      <c r="AA478" s="321"/>
      <c r="AB478" s="321"/>
    </row>
    <row r="479" spans="1:28" x14ac:dyDescent="0.25">
      <c r="A479" s="307" t="s">
        <v>901</v>
      </c>
      <c r="B479" s="307" t="s">
        <v>456</v>
      </c>
      <c r="C479" s="308"/>
      <c r="D479" s="308" t="s">
        <v>262</v>
      </c>
      <c r="E479" s="308" t="s">
        <v>263</v>
      </c>
      <c r="F479" s="308">
        <v>318</v>
      </c>
      <c r="G479" s="309">
        <v>41.73</v>
      </c>
      <c r="H479" s="310">
        <v>8</v>
      </c>
      <c r="I479" s="311" t="s">
        <v>273</v>
      </c>
      <c r="J479" s="312"/>
      <c r="K479" s="308"/>
      <c r="L479" s="308" t="s">
        <v>263</v>
      </c>
      <c r="M479" s="313">
        <v>44645.833333333336</v>
      </c>
      <c r="N479" s="308" t="s">
        <v>263</v>
      </c>
      <c r="O479" s="313">
        <v>44645.850694444445</v>
      </c>
      <c r="P479" s="314" t="s">
        <v>266</v>
      </c>
      <c r="Q479" s="308" t="s">
        <v>267</v>
      </c>
      <c r="R479" s="308" t="s">
        <v>268</v>
      </c>
      <c r="S479" s="319"/>
      <c r="T479" s="316"/>
      <c r="U479" s="316"/>
      <c r="V479" s="316"/>
      <c r="W479" s="317" t="s">
        <v>461</v>
      </c>
      <c r="X479" s="317" t="s">
        <v>454</v>
      </c>
      <c r="Y479" s="320" t="s">
        <v>223</v>
      </c>
      <c r="Z479" s="321"/>
      <c r="AA479" s="321"/>
      <c r="AB479" s="321"/>
    </row>
    <row r="480" spans="1:28" x14ac:dyDescent="0.25">
      <c r="A480" s="307" t="s">
        <v>902</v>
      </c>
      <c r="B480" s="307" t="s">
        <v>568</v>
      </c>
      <c r="C480" s="308"/>
      <c r="D480" s="308" t="s">
        <v>262</v>
      </c>
      <c r="E480" s="308" t="s">
        <v>263</v>
      </c>
      <c r="F480" s="308">
        <v>443</v>
      </c>
      <c r="G480" s="309">
        <v>52</v>
      </c>
      <c r="H480" s="310">
        <v>9</v>
      </c>
      <c r="I480" s="311" t="s">
        <v>273</v>
      </c>
      <c r="J480" s="312"/>
      <c r="K480" s="308"/>
      <c r="L480" s="308" t="s">
        <v>263</v>
      </c>
      <c r="M480" s="313">
        <v>44645.927083333336</v>
      </c>
      <c r="N480" s="308" t="s">
        <v>263</v>
      </c>
      <c r="O480" s="313">
        <v>44645.999305555553</v>
      </c>
      <c r="P480" s="314" t="s">
        <v>266</v>
      </c>
      <c r="Q480" s="308" t="s">
        <v>267</v>
      </c>
      <c r="R480" s="308" t="s">
        <v>268</v>
      </c>
      <c r="S480" s="319"/>
      <c r="T480" s="316"/>
      <c r="U480" s="316"/>
      <c r="V480" s="316"/>
      <c r="W480" s="317" t="s">
        <v>453</v>
      </c>
      <c r="X480" s="317" t="s">
        <v>454</v>
      </c>
      <c r="Y480" s="320" t="s">
        <v>223</v>
      </c>
      <c r="Z480" s="321"/>
      <c r="AA480" s="321"/>
      <c r="AB480" s="321"/>
    </row>
    <row r="481" spans="1:28" x14ac:dyDescent="0.25">
      <c r="A481" s="307" t="s">
        <v>903</v>
      </c>
      <c r="B481" s="307" t="s">
        <v>666</v>
      </c>
      <c r="C481" s="308"/>
      <c r="D481" s="308" t="s">
        <v>262</v>
      </c>
      <c r="E481" s="308" t="s">
        <v>263</v>
      </c>
      <c r="F481" s="308">
        <v>2428</v>
      </c>
      <c r="G481" s="309">
        <v>68</v>
      </c>
      <c r="H481" s="310">
        <v>16</v>
      </c>
      <c r="I481" s="311" t="s">
        <v>276</v>
      </c>
      <c r="J481" s="312"/>
      <c r="K481" s="308"/>
      <c r="L481" s="308" t="s">
        <v>263</v>
      </c>
      <c r="M481" s="313">
        <v>44643.590277777781</v>
      </c>
      <c r="N481" s="308" t="s">
        <v>263</v>
      </c>
      <c r="O481" s="313">
        <v>44645.479166666664</v>
      </c>
      <c r="P481" s="314" t="s">
        <v>266</v>
      </c>
      <c r="Q481" s="308" t="s">
        <v>267</v>
      </c>
      <c r="R481" s="308" t="s">
        <v>268</v>
      </c>
      <c r="S481" s="319"/>
      <c r="T481" s="316"/>
      <c r="U481" s="316"/>
      <c r="V481" s="316"/>
      <c r="W481" s="317" t="s">
        <v>471</v>
      </c>
      <c r="X481" s="317" t="s">
        <v>454</v>
      </c>
      <c r="Y481" s="320" t="s">
        <v>223</v>
      </c>
      <c r="Z481" s="321"/>
      <c r="AA481" s="321"/>
      <c r="AB481" s="321"/>
    </row>
    <row r="482" spans="1:28" x14ac:dyDescent="0.25">
      <c r="A482" s="307" t="s">
        <v>904</v>
      </c>
      <c r="B482" s="307" t="s">
        <v>501</v>
      </c>
      <c r="C482" s="308"/>
      <c r="D482" s="308" t="s">
        <v>262</v>
      </c>
      <c r="E482" s="308" t="s">
        <v>263</v>
      </c>
      <c r="F482" s="308">
        <v>495</v>
      </c>
      <c r="G482" s="309">
        <v>45.29</v>
      </c>
      <c r="H482" s="310">
        <v>11</v>
      </c>
      <c r="I482" s="311" t="s">
        <v>276</v>
      </c>
      <c r="J482" s="312"/>
      <c r="K482" s="308"/>
      <c r="L482" s="308" t="s">
        <v>263</v>
      </c>
      <c r="M482" s="313">
        <v>44643.638888888891</v>
      </c>
      <c r="N482" s="308" t="s">
        <v>263</v>
      </c>
      <c r="O482" s="313">
        <v>44646.71875</v>
      </c>
      <c r="P482" s="314" t="s">
        <v>266</v>
      </c>
      <c r="Q482" s="308" t="s">
        <v>267</v>
      </c>
      <c r="R482" s="308" t="s">
        <v>268</v>
      </c>
      <c r="S482" s="319"/>
      <c r="T482" s="316"/>
      <c r="U482" s="316"/>
      <c r="V482" s="316"/>
      <c r="W482" s="317" t="s">
        <v>453</v>
      </c>
      <c r="X482" s="317" t="s">
        <v>454</v>
      </c>
      <c r="Y482" s="320" t="s">
        <v>223</v>
      </c>
      <c r="Z482" s="321"/>
      <c r="AA482" s="321"/>
      <c r="AB482" s="321"/>
    </row>
    <row r="483" spans="1:28" x14ac:dyDescent="0.25">
      <c r="A483" s="307" t="s">
        <v>905</v>
      </c>
      <c r="B483" s="307" t="s">
        <v>779</v>
      </c>
      <c r="C483" s="308"/>
      <c r="D483" s="308" t="s">
        <v>262</v>
      </c>
      <c r="E483" s="308" t="s">
        <v>263</v>
      </c>
      <c r="F483" s="308">
        <v>449</v>
      </c>
      <c r="G483" s="309">
        <v>30.5</v>
      </c>
      <c r="H483" s="310">
        <v>11</v>
      </c>
      <c r="I483" s="311" t="s">
        <v>469</v>
      </c>
      <c r="J483" s="312"/>
      <c r="K483" s="308"/>
      <c r="L483" s="308" t="s">
        <v>263</v>
      </c>
      <c r="M483" s="313">
        <v>44646.25</v>
      </c>
      <c r="N483" s="308" t="s">
        <v>263</v>
      </c>
      <c r="O483" s="313">
        <v>44646.695833333331</v>
      </c>
      <c r="P483" s="314" t="s">
        <v>266</v>
      </c>
      <c r="Q483" s="308" t="s">
        <v>267</v>
      </c>
      <c r="R483" s="308" t="s">
        <v>268</v>
      </c>
      <c r="S483" s="319"/>
      <c r="T483" s="316"/>
      <c r="U483" s="316"/>
      <c r="V483" s="316"/>
      <c r="W483" s="317" t="s">
        <v>453</v>
      </c>
      <c r="X483" s="317" t="s">
        <v>454</v>
      </c>
      <c r="Y483" s="320" t="s">
        <v>223</v>
      </c>
      <c r="Z483" s="321"/>
      <c r="AA483" s="321"/>
      <c r="AB483" s="321"/>
    </row>
    <row r="484" spans="1:28" x14ac:dyDescent="0.25">
      <c r="A484" s="307" t="s">
        <v>906</v>
      </c>
      <c r="B484" s="307" t="s">
        <v>456</v>
      </c>
      <c r="C484" s="308"/>
      <c r="D484" s="308" t="s">
        <v>262</v>
      </c>
      <c r="E484" s="308" t="s">
        <v>263</v>
      </c>
      <c r="F484" s="308">
        <v>318</v>
      </c>
      <c r="G484" s="309">
        <v>41.73</v>
      </c>
      <c r="H484" s="310">
        <v>8</v>
      </c>
      <c r="I484" s="311" t="s">
        <v>273</v>
      </c>
      <c r="J484" s="312"/>
      <c r="K484" s="308"/>
      <c r="L484" s="308" t="s">
        <v>263</v>
      </c>
      <c r="M484" s="313">
        <v>44646.104166666664</v>
      </c>
      <c r="N484" s="308" t="s">
        <v>263</v>
      </c>
      <c r="O484" s="313">
        <v>44646.256944444445</v>
      </c>
      <c r="P484" s="314" t="s">
        <v>266</v>
      </c>
      <c r="Q484" s="308" t="s">
        <v>267</v>
      </c>
      <c r="R484" s="308" t="s">
        <v>268</v>
      </c>
      <c r="S484" s="319"/>
      <c r="T484" s="316"/>
      <c r="U484" s="316"/>
      <c r="V484" s="316"/>
      <c r="W484" s="317" t="s">
        <v>461</v>
      </c>
      <c r="X484" s="317" t="s">
        <v>454</v>
      </c>
      <c r="Y484" s="320" t="s">
        <v>223</v>
      </c>
      <c r="Z484" s="321"/>
      <c r="AA484" s="321"/>
      <c r="AB484" s="321"/>
    </row>
    <row r="485" spans="1:28" x14ac:dyDescent="0.25">
      <c r="A485" s="307" t="s">
        <v>907</v>
      </c>
      <c r="B485" s="307" t="s">
        <v>477</v>
      </c>
      <c r="C485" s="308"/>
      <c r="D485" s="308" t="s">
        <v>262</v>
      </c>
      <c r="E485" s="308" t="s">
        <v>263</v>
      </c>
      <c r="F485" s="308">
        <v>498</v>
      </c>
      <c r="G485" s="309">
        <v>55.15</v>
      </c>
      <c r="H485" s="310">
        <v>10</v>
      </c>
      <c r="I485" s="311" t="s">
        <v>273</v>
      </c>
      <c r="J485" s="312"/>
      <c r="K485" s="308"/>
      <c r="L485" s="308" t="s">
        <v>263</v>
      </c>
      <c r="M485" s="313">
        <v>44646.145833333336</v>
      </c>
      <c r="N485" s="308" t="s">
        <v>263</v>
      </c>
      <c r="O485" s="313">
        <v>44647.864583333336</v>
      </c>
      <c r="P485" s="314" t="s">
        <v>266</v>
      </c>
      <c r="Q485" s="308" t="s">
        <v>267</v>
      </c>
      <c r="R485" s="308" t="s">
        <v>268</v>
      </c>
      <c r="S485" s="319"/>
      <c r="T485" s="316"/>
      <c r="U485" s="316"/>
      <c r="V485" s="316"/>
      <c r="W485" s="317" t="s">
        <v>479</v>
      </c>
      <c r="X485" s="317" t="s">
        <v>454</v>
      </c>
      <c r="Y485" s="320" t="s">
        <v>223</v>
      </c>
      <c r="Z485" s="321"/>
      <c r="AA485" s="321"/>
      <c r="AB485" s="321"/>
    </row>
    <row r="486" spans="1:28" x14ac:dyDescent="0.25">
      <c r="A486" s="307" t="s">
        <v>908</v>
      </c>
      <c r="B486" s="307" t="s">
        <v>463</v>
      </c>
      <c r="C486" s="308"/>
      <c r="D486" s="308" t="s">
        <v>262</v>
      </c>
      <c r="E486" s="308" t="s">
        <v>263</v>
      </c>
      <c r="F486" s="308">
        <v>337</v>
      </c>
      <c r="G486" s="309">
        <v>50.03</v>
      </c>
      <c r="H486" s="310">
        <v>9</v>
      </c>
      <c r="I486" s="311" t="s">
        <v>268</v>
      </c>
      <c r="J486" s="312"/>
      <c r="K486" s="308"/>
      <c r="L486" s="308" t="s">
        <v>263</v>
      </c>
      <c r="M486" s="313">
        <v>44646.208333333336</v>
      </c>
      <c r="N486" s="308" t="s">
        <v>263</v>
      </c>
      <c r="O486" s="313">
        <v>44646.378472222219</v>
      </c>
      <c r="P486" s="314" t="s">
        <v>266</v>
      </c>
      <c r="Q486" s="308" t="s">
        <v>267</v>
      </c>
      <c r="R486" s="308" t="s">
        <v>268</v>
      </c>
      <c r="S486" s="319"/>
      <c r="T486" s="316"/>
      <c r="U486" s="316"/>
      <c r="V486" s="316"/>
      <c r="W486" s="317" t="s">
        <v>479</v>
      </c>
      <c r="X486" s="317" t="s">
        <v>454</v>
      </c>
      <c r="Y486" s="320" t="s">
        <v>223</v>
      </c>
      <c r="Z486" s="321"/>
      <c r="AA486" s="321"/>
      <c r="AB486" s="321"/>
    </row>
    <row r="487" spans="1:28" x14ac:dyDescent="0.25">
      <c r="A487" s="307" t="s">
        <v>909</v>
      </c>
      <c r="B487" s="307" t="s">
        <v>464</v>
      </c>
      <c r="C487" s="308"/>
      <c r="D487" s="308" t="s">
        <v>262</v>
      </c>
      <c r="E487" s="308" t="s">
        <v>263</v>
      </c>
      <c r="F487" s="308">
        <v>460</v>
      </c>
      <c r="G487" s="309">
        <v>48.09</v>
      </c>
      <c r="H487" s="310">
        <v>10</v>
      </c>
      <c r="I487" s="311" t="s">
        <v>276</v>
      </c>
      <c r="J487" s="312"/>
      <c r="K487" s="308"/>
      <c r="L487" s="308" t="s">
        <v>263</v>
      </c>
      <c r="M487" s="313">
        <v>44646.270833333336</v>
      </c>
      <c r="N487" s="308" t="s">
        <v>263</v>
      </c>
      <c r="O487" s="313">
        <v>44646.885416666664</v>
      </c>
      <c r="P487" s="314" t="s">
        <v>266</v>
      </c>
      <c r="Q487" s="308" t="s">
        <v>267</v>
      </c>
      <c r="R487" s="308" t="s">
        <v>268</v>
      </c>
      <c r="S487" s="319"/>
      <c r="T487" s="316"/>
      <c r="U487" s="316"/>
      <c r="V487" s="316"/>
      <c r="W487" s="317" t="s">
        <v>453</v>
      </c>
      <c r="X487" s="317" t="s">
        <v>454</v>
      </c>
      <c r="Y487" s="320" t="s">
        <v>223</v>
      </c>
      <c r="Z487" s="321"/>
      <c r="AA487" s="321"/>
      <c r="AB487" s="321"/>
    </row>
    <row r="488" spans="1:28" x14ac:dyDescent="0.25">
      <c r="A488" s="307" t="s">
        <v>910</v>
      </c>
      <c r="B488" s="307" t="s">
        <v>467</v>
      </c>
      <c r="C488" s="308"/>
      <c r="D488" s="308" t="s">
        <v>262</v>
      </c>
      <c r="E488" s="308" t="s">
        <v>263</v>
      </c>
      <c r="F488" s="308">
        <v>443</v>
      </c>
      <c r="G488" s="309">
        <v>53.25</v>
      </c>
      <c r="H488" s="310">
        <v>9</v>
      </c>
      <c r="I488" s="311" t="s">
        <v>276</v>
      </c>
      <c r="J488" s="312"/>
      <c r="K488" s="308"/>
      <c r="L488" s="308" t="s">
        <v>263</v>
      </c>
      <c r="M488" s="313">
        <v>44646.291666666664</v>
      </c>
      <c r="N488" s="308" t="s">
        <v>263</v>
      </c>
      <c r="O488" s="313">
        <v>44646.8125</v>
      </c>
      <c r="P488" s="314" t="s">
        <v>266</v>
      </c>
      <c r="Q488" s="308" t="s">
        <v>267</v>
      </c>
      <c r="R488" s="308" t="s">
        <v>268</v>
      </c>
      <c r="S488" s="319"/>
      <c r="T488" s="316"/>
      <c r="U488" s="316"/>
      <c r="V488" s="316"/>
      <c r="W488" s="317" t="s">
        <v>453</v>
      </c>
      <c r="X488" s="317" t="s">
        <v>454</v>
      </c>
      <c r="Y488" s="320" t="s">
        <v>223</v>
      </c>
      <c r="Z488" s="321"/>
      <c r="AA488" s="321"/>
      <c r="AB488" s="321"/>
    </row>
    <row r="489" spans="1:28" x14ac:dyDescent="0.25">
      <c r="A489" s="307" t="s">
        <v>911</v>
      </c>
      <c r="B489" s="307" t="s">
        <v>693</v>
      </c>
      <c r="C489" s="308"/>
      <c r="D489" s="308" t="s">
        <v>262</v>
      </c>
      <c r="E489" s="308" t="s">
        <v>263</v>
      </c>
      <c r="F489" s="308">
        <v>1235</v>
      </c>
      <c r="G489" s="309">
        <v>61.67</v>
      </c>
      <c r="H489" s="310">
        <v>14</v>
      </c>
      <c r="I489" s="311" t="s">
        <v>276</v>
      </c>
      <c r="J489" s="312"/>
      <c r="K489" s="308"/>
      <c r="L489" s="308" t="s">
        <v>263</v>
      </c>
      <c r="M489" s="313">
        <v>44645.666666666664</v>
      </c>
      <c r="N489" s="308" t="s">
        <v>263</v>
      </c>
      <c r="O489" s="313">
        <v>44645.999305555553</v>
      </c>
      <c r="P489" s="314" t="s">
        <v>266</v>
      </c>
      <c r="Q489" s="308" t="s">
        <v>267</v>
      </c>
      <c r="R489" s="308" t="s">
        <v>268</v>
      </c>
      <c r="S489" s="319"/>
      <c r="T489" s="316"/>
      <c r="U489" s="316"/>
      <c r="V489" s="316"/>
      <c r="W489" s="317" t="s">
        <v>453</v>
      </c>
      <c r="X489" s="317" t="s">
        <v>454</v>
      </c>
      <c r="Y489" s="320" t="s">
        <v>223</v>
      </c>
      <c r="Z489" s="321"/>
      <c r="AA489" s="321"/>
      <c r="AB489" s="321"/>
    </row>
    <row r="490" spans="1:28" x14ac:dyDescent="0.25">
      <c r="A490" s="307" t="s">
        <v>912</v>
      </c>
      <c r="B490" s="307" t="s">
        <v>510</v>
      </c>
      <c r="C490" s="308"/>
      <c r="D490" s="308" t="s">
        <v>262</v>
      </c>
      <c r="E490" s="308" t="s">
        <v>263</v>
      </c>
      <c r="F490" s="308">
        <v>1634</v>
      </c>
      <c r="G490" s="309">
        <v>62.18</v>
      </c>
      <c r="H490" s="310">
        <v>15</v>
      </c>
      <c r="I490" s="311" t="s">
        <v>276</v>
      </c>
      <c r="J490" s="312"/>
      <c r="K490" s="308"/>
      <c r="L490" s="308" t="s">
        <v>263</v>
      </c>
      <c r="M490" s="313">
        <v>44645.895833333336</v>
      </c>
      <c r="N490" s="308" t="s">
        <v>263</v>
      </c>
      <c r="O490" s="313">
        <v>44645.999305555553</v>
      </c>
      <c r="P490" s="314" t="s">
        <v>266</v>
      </c>
      <c r="Q490" s="308" t="s">
        <v>267</v>
      </c>
      <c r="R490" s="308" t="s">
        <v>268</v>
      </c>
      <c r="S490" s="319"/>
      <c r="T490" s="316"/>
      <c r="U490" s="316"/>
      <c r="V490" s="316"/>
      <c r="W490" s="317" t="s">
        <v>453</v>
      </c>
      <c r="X490" s="317" t="s">
        <v>454</v>
      </c>
      <c r="Y490" s="320" t="s">
        <v>223</v>
      </c>
      <c r="Z490" s="321"/>
      <c r="AA490" s="321"/>
      <c r="AB490" s="321"/>
    </row>
    <row r="491" spans="1:28" x14ac:dyDescent="0.25">
      <c r="A491" s="307" t="s">
        <v>913</v>
      </c>
      <c r="B491" s="307" t="s">
        <v>456</v>
      </c>
      <c r="C491" s="308"/>
      <c r="D491" s="308" t="s">
        <v>262</v>
      </c>
      <c r="E491" s="308" t="s">
        <v>263</v>
      </c>
      <c r="F491" s="308">
        <v>318</v>
      </c>
      <c r="G491" s="309">
        <v>41.73</v>
      </c>
      <c r="H491" s="310">
        <v>8</v>
      </c>
      <c r="I491" s="311" t="s">
        <v>273</v>
      </c>
      <c r="J491" s="312"/>
      <c r="K491" s="308"/>
      <c r="L491" s="308" t="s">
        <v>263</v>
      </c>
      <c r="M491" s="313">
        <v>44646.361111111109</v>
      </c>
      <c r="N491" s="308" t="s">
        <v>263</v>
      </c>
      <c r="O491" s="313">
        <v>44646.385416666664</v>
      </c>
      <c r="P491" s="314" t="s">
        <v>266</v>
      </c>
      <c r="Q491" s="308" t="s">
        <v>267</v>
      </c>
      <c r="R491" s="308" t="s">
        <v>268</v>
      </c>
      <c r="S491" s="319"/>
      <c r="T491" s="316"/>
      <c r="U491" s="316"/>
      <c r="V491" s="316"/>
      <c r="W491" s="317" t="s">
        <v>461</v>
      </c>
      <c r="X491" s="317" t="s">
        <v>454</v>
      </c>
      <c r="Y491" s="320" t="s">
        <v>223</v>
      </c>
      <c r="Z491" s="321"/>
      <c r="AA491" s="321"/>
      <c r="AB491" s="321"/>
    </row>
    <row r="492" spans="1:28" x14ac:dyDescent="0.25">
      <c r="A492" s="307" t="s">
        <v>914</v>
      </c>
      <c r="B492" s="307" t="s">
        <v>456</v>
      </c>
      <c r="C492" s="308"/>
      <c r="D492" s="308" t="s">
        <v>262</v>
      </c>
      <c r="E492" s="308" t="s">
        <v>263</v>
      </c>
      <c r="F492" s="308">
        <v>318</v>
      </c>
      <c r="G492" s="309">
        <v>41.73</v>
      </c>
      <c r="H492" s="310">
        <v>8</v>
      </c>
      <c r="I492" s="311" t="s">
        <v>273</v>
      </c>
      <c r="J492" s="312"/>
      <c r="K492" s="308"/>
      <c r="L492" s="308" t="s">
        <v>263</v>
      </c>
      <c r="M492" s="313">
        <v>44646.600694444445</v>
      </c>
      <c r="N492" s="308" t="s">
        <v>263</v>
      </c>
      <c r="O492" s="313">
        <v>44647.999305555553</v>
      </c>
      <c r="P492" s="314" t="s">
        <v>266</v>
      </c>
      <c r="Q492" s="308" t="s">
        <v>267</v>
      </c>
      <c r="R492" s="308" t="s">
        <v>268</v>
      </c>
      <c r="S492" s="319"/>
      <c r="T492" s="316"/>
      <c r="U492" s="316"/>
      <c r="V492" s="316"/>
      <c r="W492" s="317" t="s">
        <v>461</v>
      </c>
      <c r="X492" s="317" t="s">
        <v>454</v>
      </c>
      <c r="Y492" s="320" t="s">
        <v>223</v>
      </c>
      <c r="Z492" s="321"/>
      <c r="AA492" s="321"/>
      <c r="AB492" s="321"/>
    </row>
    <row r="493" spans="1:28" x14ac:dyDescent="0.25">
      <c r="A493" s="307" t="s">
        <v>915</v>
      </c>
      <c r="B493" s="307" t="s">
        <v>511</v>
      </c>
      <c r="C493" s="308"/>
      <c r="D493" s="308" t="s">
        <v>262</v>
      </c>
      <c r="E493" s="308" t="s">
        <v>263</v>
      </c>
      <c r="F493" s="308">
        <v>341</v>
      </c>
      <c r="G493" s="309">
        <v>49.4</v>
      </c>
      <c r="H493" s="310">
        <v>9</v>
      </c>
      <c r="I493" s="311" t="s">
        <v>273</v>
      </c>
      <c r="J493" s="312"/>
      <c r="K493" s="308"/>
      <c r="L493" s="308" t="s">
        <v>263</v>
      </c>
      <c r="M493" s="313">
        <v>44646.618055555555</v>
      </c>
      <c r="N493" s="308" t="s">
        <v>263</v>
      </c>
      <c r="O493" s="313">
        <v>44646.930555555555</v>
      </c>
      <c r="P493" s="314" t="s">
        <v>266</v>
      </c>
      <c r="Q493" s="308" t="s">
        <v>267</v>
      </c>
      <c r="R493" s="308" t="s">
        <v>268</v>
      </c>
      <c r="S493" s="319"/>
      <c r="T493" s="316"/>
      <c r="U493" s="316"/>
      <c r="V493" s="316"/>
      <c r="W493" s="317" t="s">
        <v>453</v>
      </c>
      <c r="X493" s="317" t="s">
        <v>454</v>
      </c>
      <c r="Y493" s="320" t="s">
        <v>223</v>
      </c>
      <c r="Z493" s="321"/>
      <c r="AA493" s="321"/>
      <c r="AB493" s="321"/>
    </row>
    <row r="494" spans="1:28" x14ac:dyDescent="0.25">
      <c r="A494" s="307" t="s">
        <v>916</v>
      </c>
      <c r="B494" s="307" t="s">
        <v>463</v>
      </c>
      <c r="C494" s="308"/>
      <c r="D494" s="308" t="s">
        <v>262</v>
      </c>
      <c r="E494" s="308" t="s">
        <v>263</v>
      </c>
      <c r="F494" s="308">
        <v>337</v>
      </c>
      <c r="G494" s="309">
        <v>50.03</v>
      </c>
      <c r="H494" s="310">
        <v>9</v>
      </c>
      <c r="I494" s="311" t="s">
        <v>268</v>
      </c>
      <c r="J494" s="312"/>
      <c r="K494" s="308"/>
      <c r="L494" s="308" t="s">
        <v>263</v>
      </c>
      <c r="M494" s="313">
        <v>44646.704861111109</v>
      </c>
      <c r="N494" s="308" t="s">
        <v>263</v>
      </c>
      <c r="O494" s="313">
        <v>44647.260416666664</v>
      </c>
      <c r="P494" s="314" t="s">
        <v>266</v>
      </c>
      <c r="Q494" s="308" t="s">
        <v>267</v>
      </c>
      <c r="R494" s="308" t="s">
        <v>268</v>
      </c>
      <c r="S494" s="319"/>
      <c r="T494" s="316"/>
      <c r="U494" s="316"/>
      <c r="V494" s="316"/>
      <c r="W494" s="317" t="s">
        <v>461</v>
      </c>
      <c r="X494" s="317" t="s">
        <v>454</v>
      </c>
      <c r="Y494" s="320" t="s">
        <v>223</v>
      </c>
      <c r="Z494" s="321"/>
      <c r="AA494" s="321"/>
      <c r="AB494" s="321"/>
    </row>
    <row r="495" spans="1:28" x14ac:dyDescent="0.25">
      <c r="A495" s="307" t="s">
        <v>917</v>
      </c>
      <c r="B495" s="307" t="s">
        <v>489</v>
      </c>
      <c r="C495" s="308"/>
      <c r="D495" s="308" t="s">
        <v>262</v>
      </c>
      <c r="E495" s="308" t="s">
        <v>263</v>
      </c>
      <c r="F495" s="308">
        <v>454</v>
      </c>
      <c r="G495" s="309">
        <v>53.25</v>
      </c>
      <c r="H495" s="310">
        <v>9</v>
      </c>
      <c r="I495" s="311" t="s">
        <v>276</v>
      </c>
      <c r="J495" s="312"/>
      <c r="K495" s="308"/>
      <c r="L495" s="308" t="s">
        <v>263</v>
      </c>
      <c r="M495" s="313">
        <v>44646.840277777781</v>
      </c>
      <c r="N495" s="308" t="s">
        <v>263</v>
      </c>
      <c r="O495" s="313">
        <v>44647.999305555553</v>
      </c>
      <c r="P495" s="314" t="s">
        <v>266</v>
      </c>
      <c r="Q495" s="308" t="s">
        <v>267</v>
      </c>
      <c r="R495" s="308" t="s">
        <v>268</v>
      </c>
      <c r="S495" s="319"/>
      <c r="T495" s="316"/>
      <c r="U495" s="316"/>
      <c r="V495" s="316"/>
      <c r="W495" s="317" t="s">
        <v>453</v>
      </c>
      <c r="X495" s="317" t="s">
        <v>454</v>
      </c>
      <c r="Y495" s="320" t="s">
        <v>223</v>
      </c>
      <c r="Z495" s="321"/>
      <c r="AA495" s="321"/>
      <c r="AB495" s="321"/>
    </row>
    <row r="496" spans="1:28" x14ac:dyDescent="0.25">
      <c r="A496" s="307" t="s">
        <v>918</v>
      </c>
      <c r="B496" s="307" t="s">
        <v>492</v>
      </c>
      <c r="C496" s="308"/>
      <c r="D496" s="308" t="s">
        <v>262</v>
      </c>
      <c r="E496" s="308" t="s">
        <v>263</v>
      </c>
      <c r="F496" s="308">
        <v>385</v>
      </c>
      <c r="G496" s="309">
        <v>48.04</v>
      </c>
      <c r="H496" s="310">
        <v>10</v>
      </c>
      <c r="I496" s="311" t="s">
        <v>276</v>
      </c>
      <c r="J496" s="312"/>
      <c r="K496" s="308"/>
      <c r="L496" s="308" t="s">
        <v>263</v>
      </c>
      <c r="M496" s="313">
        <v>44646.854166666664</v>
      </c>
      <c r="N496" s="308" t="s">
        <v>263</v>
      </c>
      <c r="O496" s="313">
        <v>44647.999305555553</v>
      </c>
      <c r="P496" s="314" t="s">
        <v>266</v>
      </c>
      <c r="Q496" s="308" t="s">
        <v>267</v>
      </c>
      <c r="R496" s="308" t="s">
        <v>268</v>
      </c>
      <c r="S496" s="319"/>
      <c r="T496" s="316"/>
      <c r="U496" s="316"/>
      <c r="V496" s="316"/>
      <c r="W496" s="317" t="s">
        <v>479</v>
      </c>
      <c r="X496" s="317" t="s">
        <v>454</v>
      </c>
      <c r="Y496" s="320" t="s">
        <v>223</v>
      </c>
      <c r="Z496" s="321"/>
      <c r="AA496" s="321"/>
      <c r="AB496" s="321"/>
    </row>
    <row r="497" spans="1:28" x14ac:dyDescent="0.25">
      <c r="A497" s="307" t="s">
        <v>919</v>
      </c>
      <c r="B497" s="307" t="s">
        <v>473</v>
      </c>
      <c r="C497" s="308"/>
      <c r="D497" s="308" t="s">
        <v>262</v>
      </c>
      <c r="E497" s="308" t="s">
        <v>263</v>
      </c>
      <c r="F497" s="308">
        <v>3753</v>
      </c>
      <c r="G497" s="309">
        <v>80.540000000000006</v>
      </c>
      <c r="H497" s="310">
        <v>19</v>
      </c>
      <c r="I497" s="311" t="s">
        <v>276</v>
      </c>
      <c r="J497" s="312"/>
      <c r="K497" s="308"/>
      <c r="L497" s="308" t="s">
        <v>263</v>
      </c>
      <c r="M497" s="313">
        <v>44646.875</v>
      </c>
      <c r="N497" s="308" t="s">
        <v>263</v>
      </c>
      <c r="O497" s="313">
        <v>44647.999305555553</v>
      </c>
      <c r="P497" s="314" t="s">
        <v>266</v>
      </c>
      <c r="Q497" s="308" t="s">
        <v>267</v>
      </c>
      <c r="R497" s="308" t="s">
        <v>268</v>
      </c>
      <c r="S497" s="319"/>
      <c r="T497" s="316"/>
      <c r="U497" s="316"/>
      <c r="V497" s="316"/>
      <c r="W497" s="317" t="s">
        <v>457</v>
      </c>
      <c r="X497" s="317" t="s">
        <v>454</v>
      </c>
      <c r="Y497" s="320" t="s">
        <v>223</v>
      </c>
      <c r="Z497" s="321"/>
      <c r="AA497" s="321"/>
      <c r="AB497" s="321"/>
    </row>
    <row r="498" spans="1:28" x14ac:dyDescent="0.25">
      <c r="A498" s="307" t="s">
        <v>920</v>
      </c>
      <c r="B498" s="307" t="s">
        <v>480</v>
      </c>
      <c r="C498" s="308"/>
      <c r="D498" s="308" t="s">
        <v>262</v>
      </c>
      <c r="E498" s="308" t="s">
        <v>263</v>
      </c>
      <c r="F498" s="308">
        <v>325</v>
      </c>
      <c r="G498" s="309">
        <v>49.75</v>
      </c>
      <c r="H498" s="310">
        <v>9</v>
      </c>
      <c r="I498" s="311" t="s">
        <v>273</v>
      </c>
      <c r="J498" s="312"/>
      <c r="K498" s="308"/>
      <c r="L498" s="308" t="s">
        <v>263</v>
      </c>
      <c r="M498" s="313">
        <v>44646.895833333336</v>
      </c>
      <c r="N498" s="308" t="s">
        <v>263</v>
      </c>
      <c r="O498" s="313">
        <v>44647.999305555553</v>
      </c>
      <c r="P498" s="314" t="s">
        <v>266</v>
      </c>
      <c r="Q498" s="308" t="s">
        <v>267</v>
      </c>
      <c r="R498" s="308" t="s">
        <v>268</v>
      </c>
      <c r="S498" s="319"/>
      <c r="T498" s="316"/>
      <c r="U498" s="316"/>
      <c r="V498" s="316"/>
      <c r="W498" s="317" t="s">
        <v>453</v>
      </c>
      <c r="X498" s="317" t="s">
        <v>454</v>
      </c>
      <c r="Y498" s="320" t="s">
        <v>223</v>
      </c>
      <c r="Z498" s="321"/>
      <c r="AA498" s="321"/>
      <c r="AB498" s="321"/>
    </row>
    <row r="499" spans="1:28" x14ac:dyDescent="0.25">
      <c r="A499" s="307" t="s">
        <v>921</v>
      </c>
      <c r="B499" s="307" t="s">
        <v>477</v>
      </c>
      <c r="C499" s="308"/>
      <c r="D499" s="308" t="s">
        <v>262</v>
      </c>
      <c r="E499" s="308" t="s">
        <v>263</v>
      </c>
      <c r="F499" s="308">
        <v>498</v>
      </c>
      <c r="G499" s="309">
        <v>55.15</v>
      </c>
      <c r="H499" s="310">
        <v>10</v>
      </c>
      <c r="I499" s="311" t="s">
        <v>273</v>
      </c>
      <c r="J499" s="312"/>
      <c r="K499" s="308"/>
      <c r="L499" s="308" t="s">
        <v>263</v>
      </c>
      <c r="M499" s="313">
        <v>44647.1875</v>
      </c>
      <c r="N499" s="308" t="s">
        <v>263</v>
      </c>
      <c r="O499" s="313">
        <v>44647.958333333336</v>
      </c>
      <c r="P499" s="314" t="s">
        <v>266</v>
      </c>
      <c r="Q499" s="308" t="s">
        <v>267</v>
      </c>
      <c r="R499" s="308" t="s">
        <v>268</v>
      </c>
      <c r="S499" s="319"/>
      <c r="T499" s="316"/>
      <c r="U499" s="316"/>
      <c r="V499" s="316"/>
      <c r="W499" s="317" t="s">
        <v>453</v>
      </c>
      <c r="X499" s="317" t="s">
        <v>454</v>
      </c>
      <c r="Y499" s="320" t="s">
        <v>223</v>
      </c>
      <c r="Z499" s="321"/>
      <c r="AA499" s="321"/>
      <c r="AB499" s="321"/>
    </row>
    <row r="500" spans="1:28" x14ac:dyDescent="0.25">
      <c r="A500" s="307" t="s">
        <v>922</v>
      </c>
      <c r="B500" s="307" t="s">
        <v>545</v>
      </c>
      <c r="C500" s="308"/>
      <c r="D500" s="308" t="s">
        <v>262</v>
      </c>
      <c r="E500" s="308" t="s">
        <v>263</v>
      </c>
      <c r="F500" s="308">
        <v>2899</v>
      </c>
      <c r="G500" s="309">
        <v>75</v>
      </c>
      <c r="H500" s="310">
        <v>17</v>
      </c>
      <c r="I500" s="311" t="s">
        <v>276</v>
      </c>
      <c r="J500" s="312"/>
      <c r="K500" s="308"/>
      <c r="L500" s="308" t="s">
        <v>263</v>
      </c>
      <c r="M500" s="313">
        <v>44647.40625</v>
      </c>
      <c r="N500" s="308" t="s">
        <v>263</v>
      </c>
      <c r="O500" s="313">
        <v>44648.999305555553</v>
      </c>
      <c r="P500" s="314" t="s">
        <v>266</v>
      </c>
      <c r="Q500" s="308" t="s">
        <v>267</v>
      </c>
      <c r="R500" s="308" t="s">
        <v>268</v>
      </c>
      <c r="S500" s="319"/>
      <c r="T500" s="316"/>
      <c r="U500" s="316"/>
      <c r="V500" s="316"/>
      <c r="W500" s="317" t="s">
        <v>453</v>
      </c>
      <c r="X500" s="317" t="s">
        <v>454</v>
      </c>
      <c r="Y500" s="320" t="s">
        <v>223</v>
      </c>
      <c r="Z500" s="321"/>
      <c r="AA500" s="321"/>
      <c r="AB500" s="321"/>
    </row>
    <row r="501" spans="1:28" x14ac:dyDescent="0.25">
      <c r="A501" s="307" t="s">
        <v>923</v>
      </c>
      <c r="B501" s="307" t="s">
        <v>791</v>
      </c>
      <c r="C501" s="308"/>
      <c r="D501" s="308" t="s">
        <v>262</v>
      </c>
      <c r="E501" s="308" t="s">
        <v>263</v>
      </c>
      <c r="F501" s="308">
        <v>449</v>
      </c>
      <c r="G501" s="309">
        <v>28.66</v>
      </c>
      <c r="H501" s="310">
        <v>11</v>
      </c>
      <c r="I501" s="311" t="s">
        <v>469</v>
      </c>
      <c r="J501" s="312"/>
      <c r="K501" s="308"/>
      <c r="L501" s="308" t="s">
        <v>263</v>
      </c>
      <c r="M501" s="313">
        <v>44647.362500000003</v>
      </c>
      <c r="N501" s="308" t="s">
        <v>263</v>
      </c>
      <c r="O501" s="313">
        <v>44647.620833333334</v>
      </c>
      <c r="P501" s="314" t="s">
        <v>266</v>
      </c>
      <c r="Q501" s="308" t="s">
        <v>267</v>
      </c>
      <c r="R501" s="308" t="s">
        <v>268</v>
      </c>
      <c r="S501" s="319"/>
      <c r="T501" s="316"/>
      <c r="U501" s="316"/>
      <c r="V501" s="316"/>
      <c r="W501" s="317" t="s">
        <v>457</v>
      </c>
      <c r="X501" s="317" t="s">
        <v>454</v>
      </c>
      <c r="Y501" s="320" t="s">
        <v>223</v>
      </c>
      <c r="Z501" s="321"/>
      <c r="AA501" s="321"/>
      <c r="AB501" s="321"/>
    </row>
    <row r="502" spans="1:28" x14ac:dyDescent="0.25">
      <c r="A502" s="307" t="s">
        <v>924</v>
      </c>
      <c r="B502" s="307" t="s">
        <v>493</v>
      </c>
      <c r="C502" s="308"/>
      <c r="D502" s="308" t="s">
        <v>262</v>
      </c>
      <c r="E502" s="308" t="s">
        <v>263</v>
      </c>
      <c r="F502" s="308">
        <v>482</v>
      </c>
      <c r="G502" s="309">
        <v>55.49</v>
      </c>
      <c r="H502" s="310">
        <v>10</v>
      </c>
      <c r="I502" s="311" t="s">
        <v>276</v>
      </c>
      <c r="J502" s="312"/>
      <c r="K502" s="308"/>
      <c r="L502" s="308" t="s">
        <v>263</v>
      </c>
      <c r="M502" s="313">
        <v>44646.357638888891</v>
      </c>
      <c r="N502" s="308" t="s">
        <v>263</v>
      </c>
      <c r="O502" s="313">
        <v>44646.722222222219</v>
      </c>
      <c r="P502" s="314" t="s">
        <v>266</v>
      </c>
      <c r="Q502" s="308" t="s">
        <v>267</v>
      </c>
      <c r="R502" s="308" t="s">
        <v>268</v>
      </c>
      <c r="S502" s="319"/>
      <c r="T502" s="316"/>
      <c r="U502" s="316"/>
      <c r="V502" s="316"/>
      <c r="W502" s="317" t="s">
        <v>479</v>
      </c>
      <c r="X502" s="317" t="s">
        <v>454</v>
      </c>
      <c r="Y502" s="320" t="s">
        <v>223</v>
      </c>
      <c r="Z502" s="321"/>
      <c r="AA502" s="321"/>
      <c r="AB502" s="321"/>
    </row>
    <row r="503" spans="1:28" x14ac:dyDescent="0.25">
      <c r="A503" s="307" t="s">
        <v>925</v>
      </c>
      <c r="B503" s="307" t="s">
        <v>493</v>
      </c>
      <c r="C503" s="308"/>
      <c r="D503" s="308" t="s">
        <v>262</v>
      </c>
      <c r="E503" s="308" t="s">
        <v>263</v>
      </c>
      <c r="F503" s="308">
        <v>482</v>
      </c>
      <c r="G503" s="309">
        <v>55.49</v>
      </c>
      <c r="H503" s="310">
        <v>10</v>
      </c>
      <c r="I503" s="311" t="s">
        <v>276</v>
      </c>
      <c r="J503" s="312"/>
      <c r="K503" s="308"/>
      <c r="L503" s="308" t="s">
        <v>263</v>
      </c>
      <c r="M503" s="313">
        <v>44647.197916666664</v>
      </c>
      <c r="N503" s="308" t="s">
        <v>263</v>
      </c>
      <c r="O503" s="313">
        <v>44647.21875</v>
      </c>
      <c r="P503" s="314" t="s">
        <v>266</v>
      </c>
      <c r="Q503" s="308" t="s">
        <v>267</v>
      </c>
      <c r="R503" s="308" t="s">
        <v>268</v>
      </c>
      <c r="S503" s="319"/>
      <c r="T503" s="316"/>
      <c r="U503" s="316"/>
      <c r="V503" s="316"/>
      <c r="W503" s="317" t="s">
        <v>461</v>
      </c>
      <c r="X503" s="317" t="s">
        <v>454</v>
      </c>
      <c r="Y503" s="320" t="s">
        <v>223</v>
      </c>
      <c r="Z503" s="321"/>
      <c r="AA503" s="321"/>
      <c r="AB503" s="321"/>
    </row>
    <row r="504" spans="1:28" x14ac:dyDescent="0.25">
      <c r="A504" s="307" t="s">
        <v>926</v>
      </c>
      <c r="B504" s="307" t="s">
        <v>503</v>
      </c>
      <c r="C504" s="308"/>
      <c r="D504" s="308" t="s">
        <v>262</v>
      </c>
      <c r="E504" s="308" t="s">
        <v>263</v>
      </c>
      <c r="F504" s="308">
        <v>494</v>
      </c>
      <c r="G504" s="309">
        <v>47.97</v>
      </c>
      <c r="H504" s="310">
        <v>10</v>
      </c>
      <c r="I504" s="311" t="s">
        <v>276</v>
      </c>
      <c r="J504" s="312"/>
      <c r="K504" s="308"/>
      <c r="L504" s="308" t="s">
        <v>263</v>
      </c>
      <c r="M504" s="313">
        <v>44647.201388888891</v>
      </c>
      <c r="N504" s="308" t="s">
        <v>263</v>
      </c>
      <c r="O504" s="313">
        <v>44647.777777777781</v>
      </c>
      <c r="P504" s="314" t="s">
        <v>266</v>
      </c>
      <c r="Q504" s="308" t="s">
        <v>267</v>
      </c>
      <c r="R504" s="308" t="s">
        <v>268</v>
      </c>
      <c r="S504" s="319"/>
      <c r="T504" s="316"/>
      <c r="U504" s="316"/>
      <c r="V504" s="316"/>
      <c r="W504" s="317" t="s">
        <v>479</v>
      </c>
      <c r="X504" s="317" t="s">
        <v>454</v>
      </c>
      <c r="Y504" s="320" t="s">
        <v>223</v>
      </c>
      <c r="Z504" s="321"/>
      <c r="AA504" s="321"/>
      <c r="AB504" s="321"/>
    </row>
    <row r="505" spans="1:28" x14ac:dyDescent="0.25">
      <c r="A505" s="307" t="s">
        <v>927</v>
      </c>
      <c r="B505" s="307" t="s">
        <v>459</v>
      </c>
      <c r="C505" s="308"/>
      <c r="D505" s="308" t="s">
        <v>262</v>
      </c>
      <c r="E505" s="308" t="s">
        <v>263</v>
      </c>
      <c r="F505" s="308">
        <v>337</v>
      </c>
      <c r="G505" s="309">
        <v>50.29</v>
      </c>
      <c r="H505" s="310">
        <v>9</v>
      </c>
      <c r="I505" s="311" t="s">
        <v>273</v>
      </c>
      <c r="J505" s="312"/>
      <c r="K505" s="308"/>
      <c r="L505" s="308" t="s">
        <v>263</v>
      </c>
      <c r="M505" s="313">
        <v>44647.340277777781</v>
      </c>
      <c r="N505" s="308" t="s">
        <v>263</v>
      </c>
      <c r="O505" s="313">
        <v>44647.850694444445</v>
      </c>
      <c r="P505" s="314" t="s">
        <v>266</v>
      </c>
      <c r="Q505" s="308" t="s">
        <v>267</v>
      </c>
      <c r="R505" s="308" t="s">
        <v>268</v>
      </c>
      <c r="S505" s="319"/>
      <c r="T505" s="316"/>
      <c r="U505" s="316"/>
      <c r="V505" s="316"/>
      <c r="W505" s="317" t="s">
        <v>453</v>
      </c>
      <c r="X505" s="317" t="s">
        <v>454</v>
      </c>
      <c r="Y505" s="320" t="s">
        <v>223</v>
      </c>
      <c r="Z505" s="321"/>
      <c r="AA505" s="321"/>
      <c r="AB505" s="321"/>
    </row>
    <row r="506" spans="1:28" x14ac:dyDescent="0.25">
      <c r="A506" s="307" t="s">
        <v>928</v>
      </c>
      <c r="B506" s="307" t="s">
        <v>478</v>
      </c>
      <c r="C506" s="308"/>
      <c r="D506" s="308" t="s">
        <v>262</v>
      </c>
      <c r="E506" s="308" t="s">
        <v>263</v>
      </c>
      <c r="F506" s="308">
        <v>449</v>
      </c>
      <c r="G506" s="309">
        <v>50.3</v>
      </c>
      <c r="H506" s="310">
        <v>9</v>
      </c>
      <c r="I506" s="311" t="s">
        <v>273</v>
      </c>
      <c r="J506" s="312"/>
      <c r="K506" s="308"/>
      <c r="L506" s="308" t="s">
        <v>263</v>
      </c>
      <c r="M506" s="313">
        <v>44647.413194444445</v>
      </c>
      <c r="N506" s="308" t="s">
        <v>263</v>
      </c>
      <c r="O506" s="313">
        <v>44648.999305555553</v>
      </c>
      <c r="P506" s="314" t="s">
        <v>266</v>
      </c>
      <c r="Q506" s="308" t="s">
        <v>267</v>
      </c>
      <c r="R506" s="308" t="s">
        <v>268</v>
      </c>
      <c r="S506" s="319"/>
      <c r="T506" s="316"/>
      <c r="U506" s="316"/>
      <c r="V506" s="316"/>
      <c r="W506" s="317" t="s">
        <v>479</v>
      </c>
      <c r="X506" s="317" t="s">
        <v>454</v>
      </c>
      <c r="Y506" s="320" t="s">
        <v>223</v>
      </c>
      <c r="Z506" s="321"/>
      <c r="AA506" s="321"/>
      <c r="AB506" s="321"/>
    </row>
    <row r="507" spans="1:28" x14ac:dyDescent="0.25">
      <c r="A507" s="307" t="s">
        <v>929</v>
      </c>
      <c r="B507" s="307" t="s">
        <v>502</v>
      </c>
      <c r="C507" s="308"/>
      <c r="D507" s="308" t="s">
        <v>262</v>
      </c>
      <c r="E507" s="308" t="s">
        <v>263</v>
      </c>
      <c r="F507" s="308">
        <v>111</v>
      </c>
      <c r="G507" s="309">
        <v>30.48</v>
      </c>
      <c r="H507" s="310">
        <v>7</v>
      </c>
      <c r="I507" s="311" t="s">
        <v>273</v>
      </c>
      <c r="J507" s="312"/>
      <c r="K507" s="308"/>
      <c r="L507" s="308" t="s">
        <v>263</v>
      </c>
      <c r="M507" s="313">
        <v>44647.4375</v>
      </c>
      <c r="N507" s="308" t="s">
        <v>263</v>
      </c>
      <c r="O507" s="313">
        <v>44647.5</v>
      </c>
      <c r="P507" s="314" t="s">
        <v>266</v>
      </c>
      <c r="Q507" s="308" t="s">
        <v>267</v>
      </c>
      <c r="R507" s="308" t="s">
        <v>268</v>
      </c>
      <c r="S507" s="319"/>
      <c r="T507" s="316"/>
      <c r="U507" s="316"/>
      <c r="V507" s="316"/>
      <c r="W507" s="317" t="s">
        <v>481</v>
      </c>
      <c r="X507" s="317" t="s">
        <v>454</v>
      </c>
      <c r="Y507" s="320" t="s">
        <v>223</v>
      </c>
      <c r="Z507" s="321"/>
      <c r="AA507" s="321"/>
      <c r="AB507" s="321"/>
    </row>
    <row r="508" spans="1:28" x14ac:dyDescent="0.25">
      <c r="A508" s="307" t="s">
        <v>930</v>
      </c>
      <c r="B508" s="307" t="s">
        <v>463</v>
      </c>
      <c r="C508" s="308"/>
      <c r="D508" s="308" t="s">
        <v>262</v>
      </c>
      <c r="E508" s="308" t="s">
        <v>263</v>
      </c>
      <c r="F508" s="308">
        <v>337</v>
      </c>
      <c r="G508" s="309">
        <v>50.03</v>
      </c>
      <c r="H508" s="310">
        <v>9</v>
      </c>
      <c r="I508" s="311" t="s">
        <v>268</v>
      </c>
      <c r="J508" s="312"/>
      <c r="K508" s="308"/>
      <c r="L508" s="308" t="s">
        <v>263</v>
      </c>
      <c r="M508" s="313">
        <v>44647.520833333336</v>
      </c>
      <c r="N508" s="308" t="s">
        <v>263</v>
      </c>
      <c r="O508" s="313">
        <v>44648.267361111109</v>
      </c>
      <c r="P508" s="314" t="s">
        <v>266</v>
      </c>
      <c r="Q508" s="308" t="s">
        <v>267</v>
      </c>
      <c r="R508" s="308" t="s">
        <v>268</v>
      </c>
      <c r="S508" s="319"/>
      <c r="T508" s="316"/>
      <c r="U508" s="316"/>
      <c r="V508" s="316"/>
      <c r="W508" s="317" t="s">
        <v>461</v>
      </c>
      <c r="X508" s="317" t="s">
        <v>454</v>
      </c>
      <c r="Y508" s="320" t="s">
        <v>223</v>
      </c>
      <c r="Z508" s="321"/>
      <c r="AA508" s="321"/>
      <c r="AB508" s="321"/>
    </row>
    <row r="509" spans="1:28" x14ac:dyDescent="0.25">
      <c r="A509" s="307" t="s">
        <v>931</v>
      </c>
      <c r="B509" s="307" t="s">
        <v>456</v>
      </c>
      <c r="C509" s="308"/>
      <c r="D509" s="308" t="s">
        <v>262</v>
      </c>
      <c r="E509" s="308" t="s">
        <v>263</v>
      </c>
      <c r="F509" s="308">
        <v>318</v>
      </c>
      <c r="G509" s="309">
        <v>41.73</v>
      </c>
      <c r="H509" s="310">
        <v>8</v>
      </c>
      <c r="I509" s="311" t="s">
        <v>273</v>
      </c>
      <c r="J509" s="312"/>
      <c r="K509" s="308"/>
      <c r="L509" s="308" t="s">
        <v>263</v>
      </c>
      <c r="M509" s="313">
        <v>44647.555555555555</v>
      </c>
      <c r="N509" s="308" t="s">
        <v>263</v>
      </c>
      <c r="O509" s="313">
        <v>44648.263888888891</v>
      </c>
      <c r="P509" s="314" t="s">
        <v>266</v>
      </c>
      <c r="Q509" s="308" t="s">
        <v>267</v>
      </c>
      <c r="R509" s="308" t="s">
        <v>268</v>
      </c>
      <c r="S509" s="319"/>
      <c r="T509" s="316"/>
      <c r="U509" s="316"/>
      <c r="V509" s="316"/>
      <c r="W509" s="317" t="s">
        <v>461</v>
      </c>
      <c r="X509" s="317" t="s">
        <v>454</v>
      </c>
      <c r="Y509" s="320" t="s">
        <v>223</v>
      </c>
      <c r="Z509" s="321"/>
      <c r="AA509" s="321"/>
      <c r="AB509" s="321"/>
    </row>
    <row r="510" spans="1:28" x14ac:dyDescent="0.25">
      <c r="A510" s="307" t="s">
        <v>932</v>
      </c>
      <c r="B510" s="307" t="s">
        <v>475</v>
      </c>
      <c r="C510" s="308"/>
      <c r="D510" s="308" t="s">
        <v>262</v>
      </c>
      <c r="E510" s="308" t="s">
        <v>263</v>
      </c>
      <c r="F510" s="308">
        <v>1235</v>
      </c>
      <c r="G510" s="309">
        <v>66.2</v>
      </c>
      <c r="H510" s="310">
        <v>14</v>
      </c>
      <c r="I510" s="311" t="s">
        <v>276</v>
      </c>
      <c r="J510" s="312"/>
      <c r="K510" s="308"/>
      <c r="L510" s="308" t="s">
        <v>263</v>
      </c>
      <c r="M510" s="313">
        <v>44648.013888888891</v>
      </c>
      <c r="N510" s="308" t="s">
        <v>263</v>
      </c>
      <c r="O510" s="313">
        <v>44652.78125</v>
      </c>
      <c r="P510" s="314" t="s">
        <v>266</v>
      </c>
      <c r="Q510" s="308" t="s">
        <v>267</v>
      </c>
      <c r="R510" s="308" t="s">
        <v>268</v>
      </c>
      <c r="S510" s="319"/>
      <c r="T510" s="316"/>
      <c r="U510" s="316"/>
      <c r="V510" s="316"/>
      <c r="W510" s="317" t="s">
        <v>453</v>
      </c>
      <c r="X510" s="317" t="s">
        <v>454</v>
      </c>
      <c r="Y510" s="320" t="s">
        <v>223</v>
      </c>
      <c r="Z510" s="321"/>
      <c r="AA510" s="321"/>
      <c r="AB510" s="321"/>
    </row>
    <row r="511" spans="1:28" x14ac:dyDescent="0.25">
      <c r="A511" s="307" t="s">
        <v>933</v>
      </c>
      <c r="B511" s="307" t="s">
        <v>491</v>
      </c>
      <c r="C511" s="308"/>
      <c r="D511" s="308" t="s">
        <v>262</v>
      </c>
      <c r="E511" s="308" t="s">
        <v>263</v>
      </c>
      <c r="F511" s="308">
        <v>453</v>
      </c>
      <c r="G511" s="309">
        <v>32.700000000000003</v>
      </c>
      <c r="H511" s="310">
        <v>13</v>
      </c>
      <c r="I511" s="311" t="s">
        <v>469</v>
      </c>
      <c r="J511" s="312"/>
      <c r="K511" s="308"/>
      <c r="L511" s="308" t="s">
        <v>263</v>
      </c>
      <c r="M511" s="313">
        <v>44648.416666666664</v>
      </c>
      <c r="N511" s="308" t="s">
        <v>263</v>
      </c>
      <c r="O511" s="313">
        <v>44649.53125</v>
      </c>
      <c r="P511" s="314" t="s">
        <v>266</v>
      </c>
      <c r="Q511" s="308" t="s">
        <v>267</v>
      </c>
      <c r="R511" s="308" t="s">
        <v>268</v>
      </c>
      <c r="S511" s="319"/>
      <c r="T511" s="316"/>
      <c r="U511" s="316"/>
      <c r="V511" s="316"/>
      <c r="W511" s="317" t="s">
        <v>457</v>
      </c>
      <c r="X511" s="317" t="s">
        <v>454</v>
      </c>
      <c r="Y511" s="320" t="s">
        <v>223</v>
      </c>
      <c r="Z511" s="321"/>
      <c r="AA511" s="321"/>
      <c r="AB511" s="321"/>
    </row>
    <row r="512" spans="1:28" x14ac:dyDescent="0.25">
      <c r="A512" s="307" t="s">
        <v>934</v>
      </c>
      <c r="B512" s="307" t="s">
        <v>465</v>
      </c>
      <c r="C512" s="308"/>
      <c r="D512" s="308" t="s">
        <v>296</v>
      </c>
      <c r="E512" s="308" t="s">
        <v>263</v>
      </c>
      <c r="F512" s="308">
        <v>8613</v>
      </c>
      <c r="G512" s="309">
        <v>120.49</v>
      </c>
      <c r="H512" s="310">
        <v>24</v>
      </c>
      <c r="I512" s="311" t="s">
        <v>217</v>
      </c>
      <c r="J512" s="312"/>
      <c r="K512" s="308"/>
      <c r="L512" s="308" t="s">
        <v>263</v>
      </c>
      <c r="M512" s="313">
        <v>44648.479166666664</v>
      </c>
      <c r="N512" s="308" t="s">
        <v>263</v>
      </c>
      <c r="O512" s="313">
        <v>44649.999305555553</v>
      </c>
      <c r="P512" s="314" t="s">
        <v>266</v>
      </c>
      <c r="Q512" s="308" t="s">
        <v>157</v>
      </c>
      <c r="R512" s="308" t="s">
        <v>466</v>
      </c>
      <c r="S512" s="319">
        <v>6184.5569999999998</v>
      </c>
      <c r="T512" s="316"/>
      <c r="U512" s="316"/>
      <c r="V512" s="316"/>
      <c r="W512" s="317" t="s">
        <v>457</v>
      </c>
      <c r="X512" s="317" t="s">
        <v>454</v>
      </c>
      <c r="Y512" s="320" t="s">
        <v>223</v>
      </c>
      <c r="Z512" s="321"/>
      <c r="AA512" s="321"/>
      <c r="AB512" s="321"/>
    </row>
    <row r="513" spans="1:28" x14ac:dyDescent="0.25">
      <c r="A513" s="307" t="s">
        <v>935</v>
      </c>
      <c r="B513" s="307" t="s">
        <v>464</v>
      </c>
      <c r="C513" s="308"/>
      <c r="D513" s="308" t="s">
        <v>262</v>
      </c>
      <c r="E513" s="308" t="s">
        <v>263</v>
      </c>
      <c r="F513" s="308">
        <v>460</v>
      </c>
      <c r="G513" s="309">
        <v>48.09</v>
      </c>
      <c r="H513" s="310">
        <v>10</v>
      </c>
      <c r="I513" s="311" t="s">
        <v>276</v>
      </c>
      <c r="J513" s="312"/>
      <c r="K513" s="308"/>
      <c r="L513" s="308" t="s">
        <v>263</v>
      </c>
      <c r="M513" s="313">
        <v>44647.649305555555</v>
      </c>
      <c r="N513" s="308" t="s">
        <v>263</v>
      </c>
      <c r="O513" s="313">
        <v>44648.999305555553</v>
      </c>
      <c r="P513" s="314" t="s">
        <v>266</v>
      </c>
      <c r="Q513" s="308" t="s">
        <v>267</v>
      </c>
      <c r="R513" s="308" t="s">
        <v>268</v>
      </c>
      <c r="S513" s="319"/>
      <c r="T513" s="316"/>
      <c r="U513" s="316"/>
      <c r="V513" s="316"/>
      <c r="W513" s="317" t="s">
        <v>457</v>
      </c>
      <c r="X513" s="317" t="s">
        <v>454</v>
      </c>
      <c r="Y513" s="320" t="s">
        <v>223</v>
      </c>
      <c r="Z513" s="321"/>
      <c r="AA513" s="321"/>
      <c r="AB513" s="321"/>
    </row>
    <row r="514" spans="1:28" x14ac:dyDescent="0.25">
      <c r="A514" s="307" t="s">
        <v>936</v>
      </c>
      <c r="B514" s="307" t="s">
        <v>568</v>
      </c>
      <c r="C514" s="308"/>
      <c r="D514" s="308" t="s">
        <v>262</v>
      </c>
      <c r="E514" s="308" t="s">
        <v>263</v>
      </c>
      <c r="F514" s="308">
        <v>443</v>
      </c>
      <c r="G514" s="309">
        <v>52</v>
      </c>
      <c r="H514" s="310">
        <v>9</v>
      </c>
      <c r="I514" s="311" t="s">
        <v>273</v>
      </c>
      <c r="J514" s="312"/>
      <c r="K514" s="308"/>
      <c r="L514" s="308" t="s">
        <v>263</v>
      </c>
      <c r="M514" s="313">
        <v>44647.8125</v>
      </c>
      <c r="N514" s="308" t="s">
        <v>263</v>
      </c>
      <c r="O514" s="313">
        <v>44648.999305555553</v>
      </c>
      <c r="P514" s="314" t="s">
        <v>266</v>
      </c>
      <c r="Q514" s="308" t="s">
        <v>267</v>
      </c>
      <c r="R514" s="308" t="s">
        <v>268</v>
      </c>
      <c r="S514" s="319"/>
      <c r="T514" s="316"/>
      <c r="U514" s="316"/>
      <c r="V514" s="316"/>
      <c r="W514" s="317" t="s">
        <v>453</v>
      </c>
      <c r="X514" s="317" t="s">
        <v>454</v>
      </c>
      <c r="Y514" s="320" t="s">
        <v>223</v>
      </c>
      <c r="Z514" s="321"/>
      <c r="AA514" s="321"/>
      <c r="AB514" s="321"/>
    </row>
    <row r="515" spans="1:28" x14ac:dyDescent="0.25">
      <c r="A515" s="307" t="s">
        <v>937</v>
      </c>
      <c r="B515" s="307" t="s">
        <v>494</v>
      </c>
      <c r="C515" s="308"/>
      <c r="D515" s="308" t="s">
        <v>262</v>
      </c>
      <c r="E515" s="308" t="s">
        <v>263</v>
      </c>
      <c r="F515" s="308">
        <v>632</v>
      </c>
      <c r="G515" s="309">
        <v>54.91</v>
      </c>
      <c r="H515" s="310">
        <v>11</v>
      </c>
      <c r="I515" s="311" t="s">
        <v>276</v>
      </c>
      <c r="J515" s="312"/>
      <c r="K515" s="308"/>
      <c r="L515" s="308" t="s">
        <v>263</v>
      </c>
      <c r="M515" s="313">
        <v>44647.822916666664</v>
      </c>
      <c r="N515" s="308" t="s">
        <v>263</v>
      </c>
      <c r="O515" s="313">
        <v>44648.597222222219</v>
      </c>
      <c r="P515" s="314" t="s">
        <v>266</v>
      </c>
      <c r="Q515" s="308" t="s">
        <v>267</v>
      </c>
      <c r="R515" s="308" t="s">
        <v>268</v>
      </c>
      <c r="S515" s="319"/>
      <c r="T515" s="316"/>
      <c r="U515" s="316"/>
      <c r="V515" s="316"/>
      <c r="W515" s="317" t="s">
        <v>453</v>
      </c>
      <c r="X515" s="317" t="s">
        <v>454</v>
      </c>
      <c r="Y515" s="320" t="s">
        <v>223</v>
      </c>
      <c r="Z515" s="321"/>
      <c r="AA515" s="321"/>
      <c r="AB515" s="321"/>
    </row>
    <row r="516" spans="1:28" x14ac:dyDescent="0.25">
      <c r="A516" s="307" t="s">
        <v>938</v>
      </c>
      <c r="B516" s="307" t="s">
        <v>282</v>
      </c>
      <c r="C516" s="308"/>
      <c r="D516" s="308" t="s">
        <v>262</v>
      </c>
      <c r="E516" s="308" t="s">
        <v>263</v>
      </c>
      <c r="F516" s="308">
        <v>2638</v>
      </c>
      <c r="G516" s="309">
        <v>71.819999999999993</v>
      </c>
      <c r="H516" s="310">
        <v>16</v>
      </c>
      <c r="I516" s="311" t="s">
        <v>276</v>
      </c>
      <c r="J516" s="312"/>
      <c r="K516" s="308"/>
      <c r="L516" s="308" t="s">
        <v>263</v>
      </c>
      <c r="M516" s="313">
        <v>44647.833333333336</v>
      </c>
      <c r="N516" s="308" t="s">
        <v>263</v>
      </c>
      <c r="O516" s="313">
        <v>44648.999305555553</v>
      </c>
      <c r="P516" s="314" t="s">
        <v>266</v>
      </c>
      <c r="Q516" s="308" t="s">
        <v>267</v>
      </c>
      <c r="R516" s="308" t="s">
        <v>268</v>
      </c>
      <c r="S516" s="319"/>
      <c r="T516" s="316"/>
      <c r="U516" s="316"/>
      <c r="V516" s="316"/>
      <c r="W516" s="317" t="s">
        <v>471</v>
      </c>
      <c r="X516" s="317" t="s">
        <v>454</v>
      </c>
      <c r="Y516" s="320" t="s">
        <v>223</v>
      </c>
      <c r="Z516" s="321"/>
      <c r="AA516" s="321"/>
      <c r="AB516" s="321"/>
    </row>
    <row r="517" spans="1:28" x14ac:dyDescent="0.25">
      <c r="A517" s="307" t="s">
        <v>939</v>
      </c>
      <c r="B517" s="307" t="s">
        <v>460</v>
      </c>
      <c r="C517" s="308"/>
      <c r="D517" s="308" t="s">
        <v>262</v>
      </c>
      <c r="E517" s="308" t="s">
        <v>263</v>
      </c>
      <c r="F517" s="308">
        <v>495</v>
      </c>
      <c r="G517" s="309">
        <v>45.28</v>
      </c>
      <c r="H517" s="310">
        <v>11</v>
      </c>
      <c r="I517" s="311" t="s">
        <v>273</v>
      </c>
      <c r="J517" s="312"/>
      <c r="K517" s="308"/>
      <c r="L517" s="308" t="s">
        <v>263</v>
      </c>
      <c r="M517" s="313">
        <v>44647.958333333336</v>
      </c>
      <c r="N517" s="308" t="s">
        <v>263</v>
      </c>
      <c r="O517" s="313">
        <v>44648.5625</v>
      </c>
      <c r="P517" s="314" t="s">
        <v>266</v>
      </c>
      <c r="Q517" s="308" t="s">
        <v>267</v>
      </c>
      <c r="R517" s="308" t="s">
        <v>268</v>
      </c>
      <c r="S517" s="319"/>
      <c r="T517" s="316"/>
      <c r="U517" s="316"/>
      <c r="V517" s="316"/>
      <c r="W517" s="317" t="s">
        <v>461</v>
      </c>
      <c r="X517" s="317" t="s">
        <v>454</v>
      </c>
      <c r="Y517" s="320" t="s">
        <v>223</v>
      </c>
      <c r="Z517" s="321"/>
      <c r="AA517" s="321"/>
      <c r="AB517" s="321"/>
    </row>
    <row r="518" spans="1:28" x14ac:dyDescent="0.25">
      <c r="A518" s="307" t="s">
        <v>940</v>
      </c>
      <c r="B518" s="307" t="s">
        <v>505</v>
      </c>
      <c r="C518" s="308"/>
      <c r="D518" s="308" t="s">
        <v>262</v>
      </c>
      <c r="E518" s="308" t="s">
        <v>263</v>
      </c>
      <c r="F518" s="308">
        <v>2152</v>
      </c>
      <c r="G518" s="309">
        <v>71.900000000000006</v>
      </c>
      <c r="H518" s="310">
        <v>16</v>
      </c>
      <c r="I518" s="311" t="s">
        <v>276</v>
      </c>
      <c r="J518" s="312"/>
      <c r="K518" s="308"/>
      <c r="L518" s="308" t="s">
        <v>263</v>
      </c>
      <c r="M518" s="313">
        <v>44647.965277777781</v>
      </c>
      <c r="N518" s="308" t="s">
        <v>263</v>
      </c>
      <c r="O518" s="313">
        <v>44648.999305555553</v>
      </c>
      <c r="P518" s="314" t="s">
        <v>266</v>
      </c>
      <c r="Q518" s="308" t="s">
        <v>267</v>
      </c>
      <c r="R518" s="308" t="s">
        <v>268</v>
      </c>
      <c r="S518" s="319"/>
      <c r="T518" s="316"/>
      <c r="U518" s="316"/>
      <c r="V518" s="316"/>
      <c r="W518" s="317" t="s">
        <v>471</v>
      </c>
      <c r="X518" s="317" t="s">
        <v>454</v>
      </c>
      <c r="Y518" s="320" t="s">
        <v>223</v>
      </c>
      <c r="Z518" s="321"/>
      <c r="AA518" s="321"/>
      <c r="AB518" s="321"/>
    </row>
    <row r="519" spans="1:28" x14ac:dyDescent="0.25">
      <c r="A519" s="307" t="s">
        <v>941</v>
      </c>
      <c r="B519" s="307" t="s">
        <v>467</v>
      </c>
      <c r="C519" s="308"/>
      <c r="D519" s="308" t="s">
        <v>262</v>
      </c>
      <c r="E519" s="308" t="s">
        <v>263</v>
      </c>
      <c r="F519" s="308">
        <v>443</v>
      </c>
      <c r="G519" s="309">
        <v>53.25</v>
      </c>
      <c r="H519" s="310">
        <v>9</v>
      </c>
      <c r="I519" s="311" t="s">
        <v>276</v>
      </c>
      <c r="J519" s="312"/>
      <c r="K519" s="308"/>
      <c r="L519" s="308" t="s">
        <v>263</v>
      </c>
      <c r="M519" s="313">
        <v>44648.208333333336</v>
      </c>
      <c r="N519" s="308" t="s">
        <v>263</v>
      </c>
      <c r="O519" s="313">
        <v>44648.847222222219</v>
      </c>
      <c r="P519" s="314" t="s">
        <v>266</v>
      </c>
      <c r="Q519" s="308" t="s">
        <v>267</v>
      </c>
      <c r="R519" s="308" t="s">
        <v>268</v>
      </c>
      <c r="S519" s="319"/>
      <c r="T519" s="316"/>
      <c r="U519" s="316"/>
      <c r="V519" s="316"/>
      <c r="W519" s="317" t="s">
        <v>453</v>
      </c>
      <c r="X519" s="317" t="s">
        <v>454</v>
      </c>
      <c r="Y519" s="320" t="s">
        <v>223</v>
      </c>
      <c r="Z519" s="321"/>
      <c r="AA519" s="321"/>
      <c r="AB519" s="321"/>
    </row>
    <row r="520" spans="1:28" x14ac:dyDescent="0.25">
      <c r="A520" s="307" t="s">
        <v>942</v>
      </c>
      <c r="B520" s="307" t="s">
        <v>456</v>
      </c>
      <c r="C520" s="308"/>
      <c r="D520" s="308" t="s">
        <v>262</v>
      </c>
      <c r="E520" s="308" t="s">
        <v>263</v>
      </c>
      <c r="F520" s="308">
        <v>318</v>
      </c>
      <c r="G520" s="309">
        <v>41.73</v>
      </c>
      <c r="H520" s="310">
        <v>8</v>
      </c>
      <c r="I520" s="311" t="s">
        <v>273</v>
      </c>
      <c r="J520" s="312"/>
      <c r="K520" s="308"/>
      <c r="L520" s="308" t="s">
        <v>263</v>
      </c>
      <c r="M520" s="313">
        <v>44648.40625</v>
      </c>
      <c r="N520" s="308" t="s">
        <v>263</v>
      </c>
      <c r="O520" s="313">
        <v>44648.423611111109</v>
      </c>
      <c r="P520" s="314" t="s">
        <v>266</v>
      </c>
      <c r="Q520" s="308" t="s">
        <v>267</v>
      </c>
      <c r="R520" s="308" t="s">
        <v>268</v>
      </c>
      <c r="S520" s="319"/>
      <c r="T520" s="316"/>
      <c r="U520" s="316"/>
      <c r="V520" s="316"/>
      <c r="W520" s="317" t="s">
        <v>461</v>
      </c>
      <c r="X520" s="317" t="s">
        <v>454</v>
      </c>
      <c r="Y520" s="320" t="s">
        <v>223</v>
      </c>
      <c r="Z520" s="321"/>
      <c r="AA520" s="321"/>
      <c r="AB520" s="321"/>
    </row>
    <row r="521" spans="1:28" x14ac:dyDescent="0.25">
      <c r="A521" s="307" t="s">
        <v>943</v>
      </c>
      <c r="B521" s="307" t="s">
        <v>455</v>
      </c>
      <c r="C521" s="308"/>
      <c r="D521" s="308" t="s">
        <v>262</v>
      </c>
      <c r="E521" s="308" t="s">
        <v>263</v>
      </c>
      <c r="F521" s="308">
        <v>448.62</v>
      </c>
      <c r="G521" s="309">
        <v>49.92</v>
      </c>
      <c r="H521" s="310">
        <v>9</v>
      </c>
      <c r="I521" s="311" t="s">
        <v>273</v>
      </c>
      <c r="J521" s="312"/>
      <c r="K521" s="308"/>
      <c r="L521" s="308" t="s">
        <v>263</v>
      </c>
      <c r="M521" s="313">
        <v>44648.416666666664</v>
      </c>
      <c r="N521" s="308" t="s">
        <v>263</v>
      </c>
      <c r="O521" s="313">
        <v>44649.868055555555</v>
      </c>
      <c r="P521" s="314" t="s">
        <v>266</v>
      </c>
      <c r="Q521" s="308" t="s">
        <v>267</v>
      </c>
      <c r="R521" s="308" t="s">
        <v>268</v>
      </c>
      <c r="S521" s="319"/>
      <c r="T521" s="316"/>
      <c r="U521" s="316"/>
      <c r="V521" s="316"/>
      <c r="W521" s="317" t="s">
        <v>453</v>
      </c>
      <c r="X521" s="317" t="s">
        <v>454</v>
      </c>
      <c r="Y521" s="320" t="s">
        <v>223</v>
      </c>
      <c r="Z521" s="321"/>
      <c r="AA521" s="321"/>
      <c r="AB521" s="321"/>
    </row>
    <row r="522" spans="1:28" x14ac:dyDescent="0.25">
      <c r="A522" s="307" t="s">
        <v>944</v>
      </c>
      <c r="B522" s="307" t="s">
        <v>328</v>
      </c>
      <c r="C522" s="308"/>
      <c r="D522" s="308" t="s">
        <v>262</v>
      </c>
      <c r="E522" s="308" t="s">
        <v>263</v>
      </c>
      <c r="F522" s="308">
        <v>482</v>
      </c>
      <c r="G522" s="309">
        <v>55.49</v>
      </c>
      <c r="H522" s="310">
        <v>10</v>
      </c>
      <c r="I522" s="311" t="s">
        <v>273</v>
      </c>
      <c r="J522" s="312"/>
      <c r="K522" s="308"/>
      <c r="L522" s="308" t="s">
        <v>263</v>
      </c>
      <c r="M522" s="313">
        <v>44648.912499999999</v>
      </c>
      <c r="N522" s="308" t="s">
        <v>263</v>
      </c>
      <c r="O522" s="313">
        <v>44649.104166666664</v>
      </c>
      <c r="P522" s="314" t="s">
        <v>266</v>
      </c>
      <c r="Q522" s="308" t="s">
        <v>267</v>
      </c>
      <c r="R522" s="308" t="s">
        <v>268</v>
      </c>
      <c r="S522" s="319"/>
      <c r="T522" s="316"/>
      <c r="U522" s="316"/>
      <c r="V522" s="316"/>
      <c r="W522" s="317" t="s">
        <v>453</v>
      </c>
      <c r="X522" s="317" t="s">
        <v>454</v>
      </c>
      <c r="Y522" s="320" t="s">
        <v>223</v>
      </c>
      <c r="Z522" s="321"/>
      <c r="AA522" s="321"/>
      <c r="AB522" s="321"/>
    </row>
    <row r="523" spans="1:28" x14ac:dyDescent="0.25">
      <c r="A523" s="307" t="s">
        <v>945</v>
      </c>
      <c r="B523" s="307" t="s">
        <v>472</v>
      </c>
      <c r="C523" s="308"/>
      <c r="D523" s="308" t="s">
        <v>262</v>
      </c>
      <c r="E523" s="308" t="s">
        <v>263</v>
      </c>
      <c r="F523" s="308">
        <v>1571</v>
      </c>
      <c r="G523" s="309">
        <v>57.95</v>
      </c>
      <c r="H523" s="310">
        <v>14</v>
      </c>
      <c r="I523" s="311" t="s">
        <v>276</v>
      </c>
      <c r="J523" s="312"/>
      <c r="K523" s="308"/>
      <c r="L523" s="308" t="s">
        <v>263</v>
      </c>
      <c r="M523" s="313">
        <v>44648.465277777781</v>
      </c>
      <c r="N523" s="308" t="s">
        <v>263</v>
      </c>
      <c r="O523" s="313">
        <v>44649.999305555553</v>
      </c>
      <c r="P523" s="314" t="s">
        <v>266</v>
      </c>
      <c r="Q523" s="308" t="s">
        <v>267</v>
      </c>
      <c r="R523" s="308" t="s">
        <v>268</v>
      </c>
      <c r="S523" s="319"/>
      <c r="T523" s="316"/>
      <c r="U523" s="316"/>
      <c r="V523" s="316"/>
      <c r="W523" s="317" t="s">
        <v>453</v>
      </c>
      <c r="X523" s="317" t="s">
        <v>454</v>
      </c>
      <c r="Y523" s="320" t="s">
        <v>223</v>
      </c>
      <c r="Z523" s="321"/>
      <c r="AA523" s="321"/>
      <c r="AB523" s="321"/>
    </row>
    <row r="524" spans="1:28" x14ac:dyDescent="0.25">
      <c r="A524" s="307" t="s">
        <v>946</v>
      </c>
      <c r="B524" s="307" t="s">
        <v>463</v>
      </c>
      <c r="C524" s="308"/>
      <c r="D524" s="308" t="s">
        <v>262</v>
      </c>
      <c r="E524" s="308" t="s">
        <v>263</v>
      </c>
      <c r="F524" s="308">
        <v>337</v>
      </c>
      <c r="G524" s="309">
        <v>50.03</v>
      </c>
      <c r="H524" s="310">
        <v>9</v>
      </c>
      <c r="I524" s="311" t="s">
        <v>268</v>
      </c>
      <c r="J524" s="312"/>
      <c r="K524" s="308"/>
      <c r="L524" s="308" t="s">
        <v>263</v>
      </c>
      <c r="M524" s="313">
        <v>44648.486111111109</v>
      </c>
      <c r="N524" s="308" t="s">
        <v>263</v>
      </c>
      <c r="O524" s="313">
        <v>44649.263888888891</v>
      </c>
      <c r="P524" s="314" t="s">
        <v>266</v>
      </c>
      <c r="Q524" s="308" t="s">
        <v>267</v>
      </c>
      <c r="R524" s="308" t="s">
        <v>268</v>
      </c>
      <c r="S524" s="319"/>
      <c r="T524" s="316"/>
      <c r="U524" s="316"/>
      <c r="V524" s="316"/>
      <c r="W524" s="317" t="s">
        <v>453</v>
      </c>
      <c r="X524" s="317" t="s">
        <v>454</v>
      </c>
      <c r="Y524" s="320" t="s">
        <v>223</v>
      </c>
      <c r="Z524" s="321"/>
      <c r="AA524" s="321"/>
      <c r="AB524" s="321"/>
    </row>
    <row r="525" spans="1:28" x14ac:dyDescent="0.25">
      <c r="A525" s="307" t="s">
        <v>947</v>
      </c>
      <c r="B525" s="307" t="s">
        <v>477</v>
      </c>
      <c r="C525" s="308"/>
      <c r="D525" s="308" t="s">
        <v>262</v>
      </c>
      <c r="E525" s="308" t="s">
        <v>263</v>
      </c>
      <c r="F525" s="308">
        <v>498</v>
      </c>
      <c r="G525" s="309">
        <v>55.15</v>
      </c>
      <c r="H525" s="310">
        <v>10</v>
      </c>
      <c r="I525" s="311" t="s">
        <v>273</v>
      </c>
      <c r="J525" s="312"/>
      <c r="K525" s="308"/>
      <c r="L525" s="308" t="s">
        <v>263</v>
      </c>
      <c r="M525" s="313">
        <v>44648.493055555555</v>
      </c>
      <c r="N525" s="308" t="s">
        <v>263</v>
      </c>
      <c r="O525" s="313">
        <v>44650.055555555555</v>
      </c>
      <c r="P525" s="314" t="s">
        <v>266</v>
      </c>
      <c r="Q525" s="308" t="s">
        <v>267</v>
      </c>
      <c r="R525" s="308" t="s">
        <v>268</v>
      </c>
      <c r="S525" s="319"/>
      <c r="T525" s="316"/>
      <c r="U525" s="316"/>
      <c r="V525" s="316"/>
      <c r="W525" s="317" t="s">
        <v>479</v>
      </c>
      <c r="X525" s="317" t="s">
        <v>454</v>
      </c>
      <c r="Y525" s="320" t="s">
        <v>223</v>
      </c>
      <c r="Z525" s="321"/>
      <c r="AA525" s="321"/>
      <c r="AB525" s="321"/>
    </row>
    <row r="526" spans="1:28" x14ac:dyDescent="0.25">
      <c r="A526" s="307" t="s">
        <v>948</v>
      </c>
      <c r="B526" s="307" t="s">
        <v>474</v>
      </c>
      <c r="C526" s="308"/>
      <c r="D526" s="308" t="s">
        <v>262</v>
      </c>
      <c r="E526" s="308" t="s">
        <v>263</v>
      </c>
      <c r="F526" s="308">
        <v>632</v>
      </c>
      <c r="G526" s="309">
        <v>54.91</v>
      </c>
      <c r="H526" s="310">
        <v>11</v>
      </c>
      <c r="I526" s="311" t="s">
        <v>276</v>
      </c>
      <c r="J526" s="312"/>
      <c r="K526" s="308"/>
      <c r="L526" s="308" t="s">
        <v>263</v>
      </c>
      <c r="M526" s="313">
        <v>44648.5</v>
      </c>
      <c r="N526" s="308" t="s">
        <v>263</v>
      </c>
      <c r="O526" s="313">
        <v>44649.0625</v>
      </c>
      <c r="P526" s="314" t="s">
        <v>266</v>
      </c>
      <c r="Q526" s="308" t="s">
        <v>267</v>
      </c>
      <c r="R526" s="308" t="s">
        <v>268</v>
      </c>
      <c r="S526" s="319"/>
      <c r="T526" s="316"/>
      <c r="U526" s="316"/>
      <c r="V526" s="316"/>
      <c r="W526" s="317" t="s">
        <v>453</v>
      </c>
      <c r="X526" s="317" t="s">
        <v>454</v>
      </c>
      <c r="Y526" s="320" t="s">
        <v>223</v>
      </c>
      <c r="Z526" s="321"/>
      <c r="AA526" s="321"/>
      <c r="AB526" s="321"/>
    </row>
    <row r="527" spans="1:28" x14ac:dyDescent="0.25">
      <c r="A527" s="307" t="s">
        <v>949</v>
      </c>
      <c r="B527" s="307" t="s">
        <v>514</v>
      </c>
      <c r="C527" s="308"/>
      <c r="D527" s="308" t="s">
        <v>262</v>
      </c>
      <c r="E527" s="308" t="s">
        <v>263</v>
      </c>
      <c r="F527" s="308">
        <v>3601</v>
      </c>
      <c r="G527" s="309">
        <v>87.1</v>
      </c>
      <c r="H527" s="310">
        <v>19</v>
      </c>
      <c r="I527" s="311" t="s">
        <v>515</v>
      </c>
      <c r="J527" s="312"/>
      <c r="K527" s="308"/>
      <c r="L527" s="308" t="s">
        <v>263</v>
      </c>
      <c r="M527" s="313">
        <v>44648.5</v>
      </c>
      <c r="N527" s="308" t="s">
        <v>263</v>
      </c>
      <c r="O527" s="313">
        <v>44652.628472222219</v>
      </c>
      <c r="P527" s="314" t="s">
        <v>266</v>
      </c>
      <c r="Q527" s="308" t="s">
        <v>267</v>
      </c>
      <c r="R527" s="308" t="s">
        <v>268</v>
      </c>
      <c r="S527" s="319"/>
      <c r="T527" s="316"/>
      <c r="U527" s="316"/>
      <c r="V527" s="316"/>
      <c r="W527" s="317" t="s">
        <v>471</v>
      </c>
      <c r="X527" s="317" t="s">
        <v>454</v>
      </c>
      <c r="Y527" s="320" t="s">
        <v>223</v>
      </c>
      <c r="Z527" s="321"/>
      <c r="AA527" s="321"/>
      <c r="AB527" s="321"/>
    </row>
    <row r="528" spans="1:28" x14ac:dyDescent="0.25">
      <c r="A528" s="307" t="s">
        <v>950</v>
      </c>
      <c r="B528" s="307" t="s">
        <v>459</v>
      </c>
      <c r="C528" s="308"/>
      <c r="D528" s="308" t="s">
        <v>262</v>
      </c>
      <c r="E528" s="308" t="s">
        <v>263</v>
      </c>
      <c r="F528" s="308">
        <v>337</v>
      </c>
      <c r="G528" s="309">
        <v>50.29</v>
      </c>
      <c r="H528" s="310">
        <v>9</v>
      </c>
      <c r="I528" s="311" t="s">
        <v>273</v>
      </c>
      <c r="J528" s="312"/>
      <c r="K528" s="308"/>
      <c r="L528" s="308" t="s">
        <v>263</v>
      </c>
      <c r="M528" s="313">
        <v>44648.541666666664</v>
      </c>
      <c r="N528" s="308" t="s">
        <v>263</v>
      </c>
      <c r="O528" s="313">
        <v>44649.083333333336</v>
      </c>
      <c r="P528" s="314" t="s">
        <v>266</v>
      </c>
      <c r="Q528" s="308" t="s">
        <v>267</v>
      </c>
      <c r="R528" s="308" t="s">
        <v>268</v>
      </c>
      <c r="S528" s="319"/>
      <c r="T528" s="316"/>
      <c r="U528" s="316"/>
      <c r="V528" s="316"/>
      <c r="W528" s="317" t="s">
        <v>453</v>
      </c>
      <c r="X528" s="317" t="s">
        <v>454</v>
      </c>
      <c r="Y528" s="320" t="s">
        <v>223</v>
      </c>
      <c r="Z528" s="321"/>
      <c r="AA528" s="321"/>
      <c r="AB528" s="321"/>
    </row>
    <row r="529" spans="1:28" x14ac:dyDescent="0.25">
      <c r="A529" s="307" t="s">
        <v>951</v>
      </c>
      <c r="B529" s="307" t="s">
        <v>452</v>
      </c>
      <c r="C529" s="308"/>
      <c r="D529" s="308" t="s">
        <v>262</v>
      </c>
      <c r="E529" s="308" t="s">
        <v>263</v>
      </c>
      <c r="F529" s="308">
        <v>498</v>
      </c>
      <c r="G529" s="309">
        <v>51.02</v>
      </c>
      <c r="H529" s="310">
        <v>10</v>
      </c>
      <c r="I529" s="311" t="s">
        <v>276</v>
      </c>
      <c r="J529" s="312"/>
      <c r="K529" s="308"/>
      <c r="L529" s="308" t="s">
        <v>263</v>
      </c>
      <c r="M529" s="313">
        <v>44648.583333333336</v>
      </c>
      <c r="N529" s="308" t="s">
        <v>263</v>
      </c>
      <c r="O529" s="313">
        <v>44649.5625</v>
      </c>
      <c r="P529" s="314" t="s">
        <v>266</v>
      </c>
      <c r="Q529" s="308" t="s">
        <v>267</v>
      </c>
      <c r="R529" s="308" t="s">
        <v>268</v>
      </c>
      <c r="S529" s="319"/>
      <c r="T529" s="316"/>
      <c r="U529" s="316"/>
      <c r="V529" s="316"/>
      <c r="W529" s="317" t="s">
        <v>453</v>
      </c>
      <c r="X529" s="317" t="s">
        <v>454</v>
      </c>
      <c r="Y529" s="320" t="s">
        <v>223</v>
      </c>
      <c r="Z529" s="321"/>
      <c r="AA529" s="321"/>
      <c r="AB529" s="321"/>
    </row>
    <row r="530" spans="1:28" x14ac:dyDescent="0.25">
      <c r="A530" s="307" t="s">
        <v>952</v>
      </c>
      <c r="B530" s="307" t="s">
        <v>463</v>
      </c>
      <c r="C530" s="308"/>
      <c r="D530" s="308" t="s">
        <v>262</v>
      </c>
      <c r="E530" s="308" t="s">
        <v>263</v>
      </c>
      <c r="F530" s="308">
        <v>337</v>
      </c>
      <c r="G530" s="309">
        <v>50.03</v>
      </c>
      <c r="H530" s="310">
        <v>9</v>
      </c>
      <c r="I530" s="311" t="s">
        <v>268</v>
      </c>
      <c r="J530" s="312"/>
      <c r="K530" s="308"/>
      <c r="L530" s="308" t="s">
        <v>263</v>
      </c>
      <c r="M530" s="313">
        <v>44649.34375</v>
      </c>
      <c r="N530" s="308" t="s">
        <v>263</v>
      </c>
      <c r="O530" s="313">
        <v>44649.493055555555</v>
      </c>
      <c r="P530" s="314" t="s">
        <v>266</v>
      </c>
      <c r="Q530" s="308" t="s">
        <v>267</v>
      </c>
      <c r="R530" s="308" t="s">
        <v>268</v>
      </c>
      <c r="S530" s="319"/>
      <c r="T530" s="316"/>
      <c r="U530" s="316"/>
      <c r="V530" s="316"/>
      <c r="W530" s="317" t="s">
        <v>453</v>
      </c>
      <c r="X530" s="317" t="s">
        <v>454</v>
      </c>
      <c r="Y530" s="320" t="s">
        <v>223</v>
      </c>
      <c r="Z530" s="321"/>
      <c r="AA530" s="321"/>
      <c r="AB530" s="321"/>
    </row>
    <row r="531" spans="1:28" x14ac:dyDescent="0.25">
      <c r="A531" s="307" t="s">
        <v>953</v>
      </c>
      <c r="B531" s="307" t="s">
        <v>458</v>
      </c>
      <c r="C531" s="308"/>
      <c r="D531" s="308" t="s">
        <v>262</v>
      </c>
      <c r="E531" s="308" t="s">
        <v>263</v>
      </c>
      <c r="F531" s="308">
        <v>1923</v>
      </c>
      <c r="G531" s="309">
        <v>63.4</v>
      </c>
      <c r="H531" s="310">
        <v>19</v>
      </c>
      <c r="I531" s="311" t="s">
        <v>276</v>
      </c>
      <c r="J531" s="312"/>
      <c r="K531" s="308"/>
      <c r="L531" s="308" t="s">
        <v>263</v>
      </c>
      <c r="M531" s="313">
        <v>44649.135416666664</v>
      </c>
      <c r="N531" s="308" t="s">
        <v>263</v>
      </c>
      <c r="O531" s="313">
        <v>44650.999305555553</v>
      </c>
      <c r="P531" s="314" t="s">
        <v>266</v>
      </c>
      <c r="Q531" s="308" t="s">
        <v>267</v>
      </c>
      <c r="R531" s="308" t="s">
        <v>268</v>
      </c>
      <c r="S531" s="319"/>
      <c r="T531" s="316"/>
      <c r="U531" s="316"/>
      <c r="V531" s="316"/>
      <c r="W531" s="317" t="s">
        <v>471</v>
      </c>
      <c r="X531" s="317" t="s">
        <v>454</v>
      </c>
      <c r="Y531" s="320" t="s">
        <v>223</v>
      </c>
      <c r="Z531" s="321"/>
      <c r="AA531" s="321"/>
      <c r="AB531" s="321"/>
    </row>
    <row r="532" spans="1:28" x14ac:dyDescent="0.25">
      <c r="A532" s="307" t="s">
        <v>954</v>
      </c>
      <c r="B532" s="307" t="s">
        <v>509</v>
      </c>
      <c r="C532" s="308"/>
      <c r="D532" s="308" t="s">
        <v>262</v>
      </c>
      <c r="E532" s="308" t="s">
        <v>263</v>
      </c>
      <c r="F532" s="308">
        <v>2526</v>
      </c>
      <c r="G532" s="309">
        <v>78.7</v>
      </c>
      <c r="H532" s="310">
        <v>16</v>
      </c>
      <c r="I532" s="311" t="s">
        <v>276</v>
      </c>
      <c r="J532" s="312"/>
      <c r="K532" s="308"/>
      <c r="L532" s="308" t="s">
        <v>263</v>
      </c>
      <c r="M532" s="313">
        <v>44648.645833333336</v>
      </c>
      <c r="N532" s="308" t="s">
        <v>263</v>
      </c>
      <c r="O532" s="313">
        <v>44649.559027777781</v>
      </c>
      <c r="P532" s="314" t="s">
        <v>266</v>
      </c>
      <c r="Q532" s="308" t="s">
        <v>267</v>
      </c>
      <c r="R532" s="308" t="s">
        <v>268</v>
      </c>
      <c r="S532" s="319"/>
      <c r="T532" s="316"/>
      <c r="U532" s="316"/>
      <c r="V532" s="316"/>
      <c r="W532" s="317" t="s">
        <v>471</v>
      </c>
      <c r="X532" s="317" t="s">
        <v>454</v>
      </c>
      <c r="Y532" s="320" t="s">
        <v>223</v>
      </c>
      <c r="Z532" s="321"/>
      <c r="AA532" s="321"/>
      <c r="AB532" s="321"/>
    </row>
    <row r="533" spans="1:28" x14ac:dyDescent="0.25">
      <c r="A533" s="307" t="s">
        <v>955</v>
      </c>
      <c r="B533" s="307" t="s">
        <v>622</v>
      </c>
      <c r="C533" s="308"/>
      <c r="D533" s="308" t="s">
        <v>262</v>
      </c>
      <c r="E533" s="308" t="s">
        <v>263</v>
      </c>
      <c r="F533" s="308">
        <v>1815</v>
      </c>
      <c r="G533" s="309">
        <v>57.59</v>
      </c>
      <c r="H533" s="310">
        <v>15</v>
      </c>
      <c r="I533" s="311" t="s">
        <v>276</v>
      </c>
      <c r="J533" s="312"/>
      <c r="K533" s="308"/>
      <c r="L533" s="308" t="s">
        <v>263</v>
      </c>
      <c r="M533" s="313">
        <v>44648.739583333336</v>
      </c>
      <c r="N533" s="308" t="s">
        <v>263</v>
      </c>
      <c r="O533" s="313">
        <v>44651.604166666664</v>
      </c>
      <c r="P533" s="314" t="s">
        <v>266</v>
      </c>
      <c r="Q533" s="308" t="s">
        <v>267</v>
      </c>
      <c r="R533" s="308" t="s">
        <v>268</v>
      </c>
      <c r="S533" s="319"/>
      <c r="T533" s="316"/>
      <c r="U533" s="316"/>
      <c r="V533" s="316"/>
      <c r="W533" s="317" t="s">
        <v>457</v>
      </c>
      <c r="X533" s="317" t="s">
        <v>454</v>
      </c>
      <c r="Y533" s="320" t="s">
        <v>223</v>
      </c>
      <c r="Z533" s="321"/>
      <c r="AA533" s="321"/>
      <c r="AB533" s="321"/>
    </row>
    <row r="534" spans="1:28" x14ac:dyDescent="0.25">
      <c r="A534" s="307" t="s">
        <v>956</v>
      </c>
      <c r="B534" s="307" t="s">
        <v>678</v>
      </c>
      <c r="C534" s="308"/>
      <c r="D534" s="308" t="s">
        <v>262</v>
      </c>
      <c r="E534" s="308" t="s">
        <v>263</v>
      </c>
      <c r="F534" s="308">
        <v>2310</v>
      </c>
      <c r="G534" s="309">
        <v>62.33</v>
      </c>
      <c r="H534" s="310">
        <v>16</v>
      </c>
      <c r="I534" s="311" t="s">
        <v>276</v>
      </c>
      <c r="J534" s="312"/>
      <c r="K534" s="308"/>
      <c r="L534" s="308" t="s">
        <v>263</v>
      </c>
      <c r="M534" s="313">
        <v>44648.986111111109</v>
      </c>
      <c r="N534" s="308" t="s">
        <v>263</v>
      </c>
      <c r="O534" s="313">
        <v>44649.999305555553</v>
      </c>
      <c r="P534" s="314" t="s">
        <v>266</v>
      </c>
      <c r="Q534" s="308" t="s">
        <v>267</v>
      </c>
      <c r="R534" s="308" t="s">
        <v>268</v>
      </c>
      <c r="S534" s="319"/>
      <c r="T534" s="316"/>
      <c r="U534" s="316"/>
      <c r="V534" s="316"/>
      <c r="W534" s="317" t="s">
        <v>471</v>
      </c>
      <c r="X534" s="317" t="s">
        <v>454</v>
      </c>
      <c r="Y534" s="320" t="s">
        <v>223</v>
      </c>
      <c r="Z534" s="321"/>
      <c r="AA534" s="321"/>
      <c r="AB534" s="321"/>
    </row>
    <row r="535" spans="1:28" x14ac:dyDescent="0.25">
      <c r="A535" s="307" t="s">
        <v>957</v>
      </c>
      <c r="B535" s="307" t="s">
        <v>504</v>
      </c>
      <c r="C535" s="308"/>
      <c r="D535" s="308" t="s">
        <v>262</v>
      </c>
      <c r="E535" s="308" t="s">
        <v>263</v>
      </c>
      <c r="F535" s="308">
        <v>632</v>
      </c>
      <c r="G535" s="309">
        <v>54.91</v>
      </c>
      <c r="H535" s="310">
        <v>11</v>
      </c>
      <c r="I535" s="311" t="s">
        <v>276</v>
      </c>
      <c r="J535" s="312"/>
      <c r="K535" s="308"/>
      <c r="L535" s="308" t="s">
        <v>263</v>
      </c>
      <c r="M535" s="313">
        <v>44648.993055555555</v>
      </c>
      <c r="N535" s="308" t="s">
        <v>263</v>
      </c>
      <c r="O535" s="313">
        <v>44650.236111111109</v>
      </c>
      <c r="P535" s="314" t="s">
        <v>266</v>
      </c>
      <c r="Q535" s="308" t="s">
        <v>267</v>
      </c>
      <c r="R535" s="308" t="s">
        <v>268</v>
      </c>
      <c r="S535" s="319"/>
      <c r="T535" s="316"/>
      <c r="U535" s="316"/>
      <c r="V535" s="316"/>
      <c r="W535" s="317" t="s">
        <v>453</v>
      </c>
      <c r="X535" s="317" t="s">
        <v>454</v>
      </c>
      <c r="Y535" s="320" t="s">
        <v>223</v>
      </c>
      <c r="Z535" s="321"/>
      <c r="AA535" s="321"/>
      <c r="AB535" s="321"/>
    </row>
    <row r="536" spans="1:28" x14ac:dyDescent="0.25">
      <c r="A536" s="307" t="s">
        <v>958</v>
      </c>
      <c r="B536" s="307" t="s">
        <v>536</v>
      </c>
      <c r="C536" s="308"/>
      <c r="D536" s="308" t="s">
        <v>262</v>
      </c>
      <c r="E536" s="308" t="s">
        <v>263</v>
      </c>
      <c r="F536" s="308">
        <v>493</v>
      </c>
      <c r="G536" s="309">
        <v>34.520000000000003</v>
      </c>
      <c r="H536" s="310">
        <v>12</v>
      </c>
      <c r="I536" s="311" t="s">
        <v>469</v>
      </c>
      <c r="J536" s="312"/>
      <c r="K536" s="308"/>
      <c r="L536" s="308" t="s">
        <v>263</v>
      </c>
      <c r="M536" s="313">
        <v>44649.037499999999</v>
      </c>
      <c r="N536" s="308" t="s">
        <v>263</v>
      </c>
      <c r="O536" s="313">
        <v>44650.275000000001</v>
      </c>
      <c r="P536" s="314" t="s">
        <v>266</v>
      </c>
      <c r="Q536" s="308" t="s">
        <v>267</v>
      </c>
      <c r="R536" s="308" t="s">
        <v>268</v>
      </c>
      <c r="S536" s="319"/>
      <c r="T536" s="316"/>
      <c r="U536" s="316"/>
      <c r="V536" s="316"/>
      <c r="W536" s="317" t="s">
        <v>461</v>
      </c>
      <c r="X536" s="317" t="s">
        <v>454</v>
      </c>
      <c r="Y536" s="320" t="s">
        <v>223</v>
      </c>
      <c r="Z536" s="321"/>
      <c r="AA536" s="321"/>
      <c r="AB536" s="321"/>
    </row>
    <row r="537" spans="1:28" x14ac:dyDescent="0.25">
      <c r="A537" s="307" t="s">
        <v>959</v>
      </c>
      <c r="B537" s="307" t="s">
        <v>480</v>
      </c>
      <c r="C537" s="308"/>
      <c r="D537" s="308" t="s">
        <v>262</v>
      </c>
      <c r="E537" s="308" t="s">
        <v>263</v>
      </c>
      <c r="F537" s="308">
        <v>325</v>
      </c>
      <c r="G537" s="309">
        <v>49.75</v>
      </c>
      <c r="H537" s="310">
        <v>9</v>
      </c>
      <c r="I537" s="311" t="s">
        <v>273</v>
      </c>
      <c r="J537" s="312"/>
      <c r="K537" s="308"/>
      <c r="L537" s="308" t="s">
        <v>263</v>
      </c>
      <c r="M537" s="313">
        <v>44649.381944444445</v>
      </c>
      <c r="N537" s="308" t="s">
        <v>263</v>
      </c>
      <c r="O537" s="313">
        <v>44650.999305555553</v>
      </c>
      <c r="P537" s="314" t="s">
        <v>266</v>
      </c>
      <c r="Q537" s="308" t="s">
        <v>267</v>
      </c>
      <c r="R537" s="308" t="s">
        <v>268</v>
      </c>
      <c r="S537" s="319"/>
      <c r="T537" s="316"/>
      <c r="U537" s="316"/>
      <c r="V537" s="316"/>
      <c r="W537" s="317" t="s">
        <v>479</v>
      </c>
      <c r="X537" s="317" t="s">
        <v>454</v>
      </c>
      <c r="Y537" s="320" t="s">
        <v>223</v>
      </c>
      <c r="Z537" s="321"/>
      <c r="AA537" s="321"/>
      <c r="AB537" s="321"/>
    </row>
    <row r="538" spans="1:28" x14ac:dyDescent="0.25">
      <c r="A538" s="307" t="s">
        <v>960</v>
      </c>
      <c r="B538" s="307" t="s">
        <v>456</v>
      </c>
      <c r="C538" s="308"/>
      <c r="D538" s="308" t="s">
        <v>262</v>
      </c>
      <c r="E538" s="308" t="s">
        <v>263</v>
      </c>
      <c r="F538" s="308">
        <v>318</v>
      </c>
      <c r="G538" s="309">
        <v>41.73</v>
      </c>
      <c r="H538" s="310">
        <v>8</v>
      </c>
      <c r="I538" s="311" t="s">
        <v>273</v>
      </c>
      <c r="J538" s="312"/>
      <c r="K538" s="308"/>
      <c r="L538" s="308" t="s">
        <v>263</v>
      </c>
      <c r="M538" s="313">
        <v>44649.420138888891</v>
      </c>
      <c r="N538" s="308" t="s">
        <v>263</v>
      </c>
      <c r="O538" s="313">
        <v>44649.496527777781</v>
      </c>
      <c r="P538" s="314" t="s">
        <v>266</v>
      </c>
      <c r="Q538" s="308" t="s">
        <v>267</v>
      </c>
      <c r="R538" s="308" t="s">
        <v>268</v>
      </c>
      <c r="S538" s="319"/>
      <c r="T538" s="316"/>
      <c r="U538" s="316"/>
      <c r="V538" s="316"/>
      <c r="W538" s="317" t="s">
        <v>461</v>
      </c>
      <c r="X538" s="317" t="s">
        <v>454</v>
      </c>
      <c r="Y538" s="320" t="s">
        <v>223</v>
      </c>
      <c r="Z538" s="321"/>
      <c r="AA538" s="321"/>
      <c r="AB538" s="321"/>
    </row>
    <row r="539" spans="1:28" x14ac:dyDescent="0.25">
      <c r="A539" s="307" t="s">
        <v>961</v>
      </c>
      <c r="B539" s="307" t="s">
        <v>658</v>
      </c>
      <c r="C539" s="308"/>
      <c r="D539" s="308" t="s">
        <v>262</v>
      </c>
      <c r="E539" s="308" t="s">
        <v>263</v>
      </c>
      <c r="F539" s="308">
        <v>3147</v>
      </c>
      <c r="G539" s="309">
        <v>71.62</v>
      </c>
      <c r="H539" s="310">
        <v>17</v>
      </c>
      <c r="I539" s="311" t="s">
        <v>276</v>
      </c>
      <c r="J539" s="312"/>
      <c r="K539" s="308"/>
      <c r="L539" s="308" t="s">
        <v>263</v>
      </c>
      <c r="M539" s="313">
        <v>44649.59375</v>
      </c>
      <c r="N539" s="308" t="s">
        <v>263</v>
      </c>
      <c r="O539" s="313">
        <v>44650.999305555553</v>
      </c>
      <c r="P539" s="314" t="s">
        <v>266</v>
      </c>
      <c r="Q539" s="308" t="s">
        <v>267</v>
      </c>
      <c r="R539" s="308" t="s">
        <v>268</v>
      </c>
      <c r="S539" s="319"/>
      <c r="T539" s="316"/>
      <c r="U539" s="316"/>
      <c r="V539" s="316"/>
      <c r="W539" s="317" t="s">
        <v>471</v>
      </c>
      <c r="X539" s="317" t="s">
        <v>454</v>
      </c>
      <c r="Y539" s="320" t="s">
        <v>223</v>
      </c>
      <c r="Z539" s="321"/>
      <c r="AA539" s="321"/>
      <c r="AB539" s="321"/>
    </row>
    <row r="540" spans="1:28" x14ac:dyDescent="0.25">
      <c r="A540" s="307" t="s">
        <v>962</v>
      </c>
      <c r="B540" s="307" t="s">
        <v>489</v>
      </c>
      <c r="C540" s="308"/>
      <c r="D540" s="308" t="s">
        <v>262</v>
      </c>
      <c r="E540" s="308" t="s">
        <v>263</v>
      </c>
      <c r="F540" s="308">
        <v>454</v>
      </c>
      <c r="G540" s="309">
        <v>53.25</v>
      </c>
      <c r="H540" s="310">
        <v>9</v>
      </c>
      <c r="I540" s="311" t="s">
        <v>276</v>
      </c>
      <c r="J540" s="312"/>
      <c r="K540" s="308"/>
      <c r="L540" s="308" t="s">
        <v>263</v>
      </c>
      <c r="M540" s="313">
        <v>44648.916666666664</v>
      </c>
      <c r="N540" s="308" t="s">
        <v>263</v>
      </c>
      <c r="O540" s="313">
        <v>44649.909722222219</v>
      </c>
      <c r="P540" s="314" t="s">
        <v>266</v>
      </c>
      <c r="Q540" s="308" t="s">
        <v>267</v>
      </c>
      <c r="R540" s="308" t="s">
        <v>268</v>
      </c>
      <c r="S540" s="319"/>
      <c r="T540" s="316"/>
      <c r="U540" s="316"/>
      <c r="V540" s="316"/>
      <c r="W540" s="317" t="s">
        <v>453</v>
      </c>
      <c r="X540" s="317" t="s">
        <v>454</v>
      </c>
      <c r="Y540" s="320" t="s">
        <v>223</v>
      </c>
      <c r="Z540" s="321"/>
      <c r="AA540" s="321"/>
      <c r="AB540" s="321"/>
    </row>
    <row r="541" spans="1:28" x14ac:dyDescent="0.25">
      <c r="A541" s="307" t="s">
        <v>963</v>
      </c>
      <c r="B541" s="307" t="s">
        <v>506</v>
      </c>
      <c r="C541" s="308"/>
      <c r="D541" s="308" t="s">
        <v>262</v>
      </c>
      <c r="E541" s="308" t="s">
        <v>263</v>
      </c>
      <c r="F541" s="308">
        <v>2312</v>
      </c>
      <c r="G541" s="309">
        <v>62.4</v>
      </c>
      <c r="H541" s="310">
        <v>15</v>
      </c>
      <c r="I541" s="311" t="s">
        <v>276</v>
      </c>
      <c r="J541" s="312"/>
      <c r="K541" s="308"/>
      <c r="L541" s="308" t="s">
        <v>263</v>
      </c>
      <c r="M541" s="313">
        <v>44649.722222222219</v>
      </c>
      <c r="N541" s="308" t="s">
        <v>263</v>
      </c>
      <c r="O541" s="313">
        <v>44650.999305555553</v>
      </c>
      <c r="P541" s="314" t="s">
        <v>266</v>
      </c>
      <c r="Q541" s="308" t="s">
        <v>267</v>
      </c>
      <c r="R541" s="308" t="s">
        <v>268</v>
      </c>
      <c r="S541" s="319"/>
      <c r="T541" s="316"/>
      <c r="U541" s="316"/>
      <c r="V541" s="316"/>
      <c r="W541" s="317" t="s">
        <v>471</v>
      </c>
      <c r="X541" s="317" t="s">
        <v>454</v>
      </c>
      <c r="Y541" s="320" t="s">
        <v>223</v>
      </c>
      <c r="Z541" s="321"/>
      <c r="AA541" s="321"/>
      <c r="AB541" s="321"/>
    </row>
    <row r="542" spans="1:28" x14ac:dyDescent="0.25">
      <c r="A542" s="307" t="s">
        <v>964</v>
      </c>
      <c r="B542" s="307" t="s">
        <v>568</v>
      </c>
      <c r="C542" s="308"/>
      <c r="D542" s="308" t="s">
        <v>262</v>
      </c>
      <c r="E542" s="308" t="s">
        <v>263</v>
      </c>
      <c r="F542" s="308">
        <v>443</v>
      </c>
      <c r="G542" s="309">
        <v>52</v>
      </c>
      <c r="H542" s="310">
        <v>9</v>
      </c>
      <c r="I542" s="311" t="s">
        <v>273</v>
      </c>
      <c r="J542" s="312"/>
      <c r="K542" s="308"/>
      <c r="L542" s="308" t="s">
        <v>263</v>
      </c>
      <c r="M542" s="313">
        <v>44649.75</v>
      </c>
      <c r="N542" s="308" t="s">
        <v>263</v>
      </c>
      <c r="O542" s="313">
        <v>44650.999305555553</v>
      </c>
      <c r="P542" s="314" t="s">
        <v>266</v>
      </c>
      <c r="Q542" s="308" t="s">
        <v>267</v>
      </c>
      <c r="R542" s="308" t="s">
        <v>268</v>
      </c>
      <c r="S542" s="319"/>
      <c r="T542" s="316"/>
      <c r="U542" s="316"/>
      <c r="V542" s="316"/>
      <c r="W542" s="317" t="s">
        <v>453</v>
      </c>
      <c r="X542" s="317" t="s">
        <v>454</v>
      </c>
      <c r="Y542" s="320" t="s">
        <v>223</v>
      </c>
      <c r="Z542" s="321"/>
      <c r="AA542" s="321"/>
      <c r="AB542" s="321"/>
    </row>
    <row r="543" spans="1:28" x14ac:dyDescent="0.25">
      <c r="A543" s="307" t="s">
        <v>965</v>
      </c>
      <c r="B543" s="307" t="s">
        <v>456</v>
      </c>
      <c r="C543" s="308"/>
      <c r="D543" s="308" t="s">
        <v>262</v>
      </c>
      <c r="E543" s="308" t="s">
        <v>263</v>
      </c>
      <c r="F543" s="308">
        <v>318</v>
      </c>
      <c r="G543" s="309">
        <v>41.73</v>
      </c>
      <c r="H543" s="310">
        <v>8</v>
      </c>
      <c r="I543" s="311" t="s">
        <v>273</v>
      </c>
      <c r="J543" s="312"/>
      <c r="K543" s="308"/>
      <c r="L543" s="308" t="s">
        <v>263</v>
      </c>
      <c r="M543" s="313">
        <v>44649.756944444445</v>
      </c>
      <c r="N543" s="308" t="s">
        <v>263</v>
      </c>
      <c r="O543" s="313">
        <v>44650.295138888891</v>
      </c>
      <c r="P543" s="314" t="s">
        <v>266</v>
      </c>
      <c r="Q543" s="308" t="s">
        <v>267</v>
      </c>
      <c r="R543" s="308" t="s">
        <v>268</v>
      </c>
      <c r="S543" s="319"/>
      <c r="T543" s="316"/>
      <c r="U543" s="316"/>
      <c r="V543" s="316"/>
      <c r="W543" s="317" t="s">
        <v>461</v>
      </c>
      <c r="X543" s="317" t="s">
        <v>454</v>
      </c>
      <c r="Y543" s="320" t="s">
        <v>223</v>
      </c>
      <c r="Z543" s="321"/>
      <c r="AA543" s="321"/>
      <c r="AB543" s="321"/>
    </row>
    <row r="544" spans="1:28" x14ac:dyDescent="0.25">
      <c r="A544" s="307" t="s">
        <v>966</v>
      </c>
      <c r="B544" s="307" t="s">
        <v>463</v>
      </c>
      <c r="C544" s="308"/>
      <c r="D544" s="308" t="s">
        <v>262</v>
      </c>
      <c r="E544" s="308" t="s">
        <v>263</v>
      </c>
      <c r="F544" s="308">
        <v>337</v>
      </c>
      <c r="G544" s="309">
        <v>50.03</v>
      </c>
      <c r="H544" s="310">
        <v>9</v>
      </c>
      <c r="I544" s="311" t="s">
        <v>268</v>
      </c>
      <c r="J544" s="312"/>
      <c r="K544" s="308"/>
      <c r="L544" s="308" t="s">
        <v>263</v>
      </c>
      <c r="M544" s="313">
        <v>44649.760416666664</v>
      </c>
      <c r="N544" s="308" t="s">
        <v>263</v>
      </c>
      <c r="O544" s="313">
        <v>44650.277777777781</v>
      </c>
      <c r="P544" s="314" t="s">
        <v>266</v>
      </c>
      <c r="Q544" s="308" t="s">
        <v>267</v>
      </c>
      <c r="R544" s="308" t="s">
        <v>268</v>
      </c>
      <c r="S544" s="319"/>
      <c r="T544" s="316"/>
      <c r="U544" s="316"/>
      <c r="V544" s="316"/>
      <c r="W544" s="317" t="s">
        <v>461</v>
      </c>
      <c r="X544" s="317" t="s">
        <v>454</v>
      </c>
      <c r="Y544" s="320" t="s">
        <v>223</v>
      </c>
      <c r="Z544" s="321"/>
      <c r="AA544" s="321"/>
      <c r="AB544" s="321"/>
    </row>
    <row r="545" spans="1:28" x14ac:dyDescent="0.25">
      <c r="A545" s="307" t="s">
        <v>967</v>
      </c>
      <c r="B545" s="307" t="s">
        <v>467</v>
      </c>
      <c r="C545" s="308"/>
      <c r="D545" s="308" t="s">
        <v>262</v>
      </c>
      <c r="E545" s="308" t="s">
        <v>263</v>
      </c>
      <c r="F545" s="308">
        <v>443</v>
      </c>
      <c r="G545" s="309">
        <v>53.25</v>
      </c>
      <c r="H545" s="310">
        <v>9</v>
      </c>
      <c r="I545" s="311" t="s">
        <v>276</v>
      </c>
      <c r="J545" s="312"/>
      <c r="K545" s="308"/>
      <c r="L545" s="308" t="s">
        <v>263</v>
      </c>
      <c r="M545" s="313">
        <v>44649.815972222219</v>
      </c>
      <c r="N545" s="308" t="s">
        <v>263</v>
      </c>
      <c r="O545" s="313">
        <v>44649.965277777781</v>
      </c>
      <c r="P545" s="314" t="s">
        <v>266</v>
      </c>
      <c r="Q545" s="308" t="s">
        <v>267</v>
      </c>
      <c r="R545" s="308" t="s">
        <v>268</v>
      </c>
      <c r="S545" s="319"/>
      <c r="T545" s="316"/>
      <c r="U545" s="316"/>
      <c r="V545" s="316"/>
      <c r="W545" s="317" t="s">
        <v>453</v>
      </c>
      <c r="X545" s="317" t="s">
        <v>454</v>
      </c>
      <c r="Y545" s="320" t="s">
        <v>223</v>
      </c>
      <c r="Z545" s="321"/>
      <c r="AA545" s="321"/>
      <c r="AB545" s="321"/>
    </row>
    <row r="546" spans="1:28" x14ac:dyDescent="0.25">
      <c r="A546" s="307" t="s">
        <v>968</v>
      </c>
      <c r="B546" s="307" t="s">
        <v>478</v>
      </c>
      <c r="C546" s="308"/>
      <c r="D546" s="308" t="s">
        <v>262</v>
      </c>
      <c r="E546" s="308" t="s">
        <v>263</v>
      </c>
      <c r="F546" s="308">
        <v>449</v>
      </c>
      <c r="G546" s="309">
        <v>50.3</v>
      </c>
      <c r="H546" s="310">
        <v>9</v>
      </c>
      <c r="I546" s="311" t="s">
        <v>273</v>
      </c>
      <c r="J546" s="312"/>
      <c r="K546" s="308"/>
      <c r="L546" s="308" t="s">
        <v>263</v>
      </c>
      <c r="M546" s="313">
        <v>44650.420138888891</v>
      </c>
      <c r="N546" s="308" t="s">
        <v>263</v>
      </c>
      <c r="O546" s="313">
        <v>44651.999305555553</v>
      </c>
      <c r="P546" s="314" t="s">
        <v>266</v>
      </c>
      <c r="Q546" s="308" t="s">
        <v>267</v>
      </c>
      <c r="R546" s="308" t="s">
        <v>268</v>
      </c>
      <c r="S546" s="319"/>
      <c r="T546" s="316"/>
      <c r="U546" s="316"/>
      <c r="V546" s="316"/>
      <c r="W546" s="317" t="s">
        <v>461</v>
      </c>
      <c r="X546" s="317" t="s">
        <v>454</v>
      </c>
      <c r="Y546" s="320" t="s">
        <v>223</v>
      </c>
      <c r="Z546" s="321"/>
      <c r="AA546" s="321"/>
      <c r="AB546" s="321"/>
    </row>
    <row r="547" spans="1:28" x14ac:dyDescent="0.25">
      <c r="A547" s="307" t="s">
        <v>969</v>
      </c>
      <c r="B547" s="307" t="s">
        <v>508</v>
      </c>
      <c r="C547" s="308"/>
      <c r="D547" s="308" t="s">
        <v>262</v>
      </c>
      <c r="E547" s="308" t="s">
        <v>263</v>
      </c>
      <c r="F547" s="308">
        <v>1770</v>
      </c>
      <c r="G547" s="309">
        <v>61.8</v>
      </c>
      <c r="H547" s="310">
        <v>14</v>
      </c>
      <c r="I547" s="311" t="s">
        <v>276</v>
      </c>
      <c r="J547" s="312"/>
      <c r="K547" s="308"/>
      <c r="L547" s="308" t="s">
        <v>263</v>
      </c>
      <c r="M547" s="313">
        <v>44649.666666666664</v>
      </c>
      <c r="N547" s="308" t="s">
        <v>263</v>
      </c>
      <c r="O547" s="313">
        <v>44650.999305555553</v>
      </c>
      <c r="P547" s="314" t="s">
        <v>266</v>
      </c>
      <c r="Q547" s="308" t="s">
        <v>267</v>
      </c>
      <c r="R547" s="308" t="s">
        <v>268</v>
      </c>
      <c r="S547" s="319"/>
      <c r="T547" s="316"/>
      <c r="U547" s="316"/>
      <c r="V547" s="316"/>
      <c r="W547" s="317" t="s">
        <v>453</v>
      </c>
      <c r="X547" s="317" t="s">
        <v>454</v>
      </c>
      <c r="Y547" s="320" t="s">
        <v>223</v>
      </c>
      <c r="Z547" s="321"/>
      <c r="AA547" s="321"/>
      <c r="AB547" s="321"/>
    </row>
    <row r="548" spans="1:28" x14ac:dyDescent="0.25">
      <c r="A548" s="307" t="s">
        <v>970</v>
      </c>
      <c r="B548" s="307" t="s">
        <v>459</v>
      </c>
      <c r="C548" s="308"/>
      <c r="D548" s="308" t="s">
        <v>262</v>
      </c>
      <c r="E548" s="308" t="s">
        <v>263</v>
      </c>
      <c r="F548" s="308">
        <v>337</v>
      </c>
      <c r="G548" s="309">
        <v>50.29</v>
      </c>
      <c r="H548" s="310">
        <v>9</v>
      </c>
      <c r="I548" s="311" t="s">
        <v>273</v>
      </c>
      <c r="J548" s="312"/>
      <c r="K548" s="308"/>
      <c r="L548" s="308" t="s">
        <v>263</v>
      </c>
      <c r="M548" s="313">
        <v>44649.986111111109</v>
      </c>
      <c r="N548" s="308" t="s">
        <v>263</v>
      </c>
      <c r="O548" s="313">
        <v>44650.999305555553</v>
      </c>
      <c r="P548" s="314" t="s">
        <v>266</v>
      </c>
      <c r="Q548" s="308" t="s">
        <v>267</v>
      </c>
      <c r="R548" s="308" t="s">
        <v>268</v>
      </c>
      <c r="S548" s="319"/>
      <c r="T548" s="316"/>
      <c r="U548" s="316"/>
      <c r="V548" s="316"/>
      <c r="W548" s="317" t="s">
        <v>453</v>
      </c>
      <c r="X548" s="317" t="s">
        <v>454</v>
      </c>
      <c r="Y548" s="320" t="s">
        <v>223</v>
      </c>
      <c r="Z548" s="321"/>
      <c r="AA548" s="321"/>
      <c r="AB548" s="321"/>
    </row>
    <row r="549" spans="1:28" x14ac:dyDescent="0.25">
      <c r="A549" s="307" t="s">
        <v>971</v>
      </c>
      <c r="B549" s="307" t="s">
        <v>464</v>
      </c>
      <c r="C549" s="308"/>
      <c r="D549" s="308" t="s">
        <v>262</v>
      </c>
      <c r="E549" s="308" t="s">
        <v>263</v>
      </c>
      <c r="F549" s="308">
        <v>460</v>
      </c>
      <c r="G549" s="309">
        <v>48.09</v>
      </c>
      <c r="H549" s="310">
        <v>10</v>
      </c>
      <c r="I549" s="311" t="s">
        <v>276</v>
      </c>
      <c r="J549" s="312"/>
      <c r="K549" s="308"/>
      <c r="L549" s="308" t="s">
        <v>263</v>
      </c>
      <c r="M549" s="313">
        <v>44650.131944444445</v>
      </c>
      <c r="N549" s="308" t="s">
        <v>263</v>
      </c>
      <c r="O549" s="313">
        <v>44651.999305555553</v>
      </c>
      <c r="P549" s="314" t="s">
        <v>266</v>
      </c>
      <c r="Q549" s="308" t="s">
        <v>267</v>
      </c>
      <c r="R549" s="308" t="s">
        <v>268</v>
      </c>
      <c r="S549" s="319"/>
      <c r="T549" s="316"/>
      <c r="U549" s="316"/>
      <c r="V549" s="316"/>
      <c r="W549" s="317" t="s">
        <v>457</v>
      </c>
      <c r="X549" s="317" t="s">
        <v>454</v>
      </c>
      <c r="Y549" s="320" t="s">
        <v>223</v>
      </c>
      <c r="Z549" s="321"/>
      <c r="AA549" s="321"/>
      <c r="AB549" s="321"/>
    </row>
    <row r="550" spans="1:28" x14ac:dyDescent="0.25">
      <c r="A550" s="307" t="s">
        <v>972</v>
      </c>
      <c r="B550" s="307" t="s">
        <v>480</v>
      </c>
      <c r="C550" s="308"/>
      <c r="D550" s="308" t="s">
        <v>262</v>
      </c>
      <c r="E550" s="308" t="s">
        <v>263</v>
      </c>
      <c r="F550" s="308">
        <v>325</v>
      </c>
      <c r="G550" s="309">
        <v>49.75</v>
      </c>
      <c r="H550" s="310">
        <v>9</v>
      </c>
      <c r="I550" s="311" t="s">
        <v>273</v>
      </c>
      <c r="J550" s="312"/>
      <c r="K550" s="308"/>
      <c r="L550" s="308" t="s">
        <v>263</v>
      </c>
      <c r="M550" s="313">
        <v>44650.173611111109</v>
      </c>
      <c r="N550" s="308" t="s">
        <v>263</v>
      </c>
      <c r="O550" s="313">
        <v>44651.999305555553</v>
      </c>
      <c r="P550" s="314" t="s">
        <v>266</v>
      </c>
      <c r="Q550" s="308" t="s">
        <v>267</v>
      </c>
      <c r="R550" s="308" t="s">
        <v>268</v>
      </c>
      <c r="S550" s="319"/>
      <c r="T550" s="316"/>
      <c r="U550" s="316"/>
      <c r="V550" s="316"/>
      <c r="W550" s="317" t="s">
        <v>479</v>
      </c>
      <c r="X550" s="317" t="s">
        <v>454</v>
      </c>
      <c r="Y550" s="320" t="s">
        <v>223</v>
      </c>
      <c r="Z550" s="321"/>
      <c r="AA550" s="321"/>
      <c r="AB550" s="321"/>
    </row>
    <row r="551" spans="1:28" x14ac:dyDescent="0.25">
      <c r="A551" s="307" t="s">
        <v>973</v>
      </c>
      <c r="B551" s="307" t="s">
        <v>468</v>
      </c>
      <c r="C551" s="308"/>
      <c r="D551" s="308" t="s">
        <v>262</v>
      </c>
      <c r="E551" s="308" t="s">
        <v>263</v>
      </c>
      <c r="F551" s="308">
        <v>1315</v>
      </c>
      <c r="G551" s="309">
        <v>53.5</v>
      </c>
      <c r="H551" s="310">
        <v>13</v>
      </c>
      <c r="I551" s="311" t="s">
        <v>469</v>
      </c>
      <c r="J551" s="312"/>
      <c r="K551" s="308"/>
      <c r="L551" s="308" t="s">
        <v>263</v>
      </c>
      <c r="M551" s="313">
        <v>44649.779166666667</v>
      </c>
      <c r="N551" s="308" t="s">
        <v>263</v>
      </c>
      <c r="O551" s="313">
        <v>44650.400000000001</v>
      </c>
      <c r="P551" s="314" t="s">
        <v>266</v>
      </c>
      <c r="Q551" s="308" t="s">
        <v>267</v>
      </c>
      <c r="R551" s="308" t="s">
        <v>268</v>
      </c>
      <c r="S551" s="319"/>
      <c r="T551" s="316"/>
      <c r="U551" s="316"/>
      <c r="V551" s="316"/>
      <c r="W551" s="317" t="s">
        <v>457</v>
      </c>
      <c r="X551" s="317" t="s">
        <v>454</v>
      </c>
      <c r="Y551" s="320" t="s">
        <v>223</v>
      </c>
      <c r="Z551" s="321"/>
      <c r="AA551" s="321"/>
      <c r="AB551" s="321"/>
    </row>
    <row r="552" spans="1:28" x14ac:dyDescent="0.25">
      <c r="A552" s="307" t="s">
        <v>974</v>
      </c>
      <c r="B552" s="307" t="s">
        <v>476</v>
      </c>
      <c r="C552" s="308"/>
      <c r="D552" s="308" t="s">
        <v>262</v>
      </c>
      <c r="E552" s="308" t="s">
        <v>263</v>
      </c>
      <c r="F552" s="308">
        <v>1111</v>
      </c>
      <c r="G552" s="309">
        <v>58.3</v>
      </c>
      <c r="H552" s="310">
        <v>15</v>
      </c>
      <c r="I552" s="311" t="s">
        <v>276</v>
      </c>
      <c r="J552" s="312"/>
      <c r="K552" s="308"/>
      <c r="L552" s="308" t="s">
        <v>263</v>
      </c>
      <c r="M552" s="313">
        <v>44650.597222222219</v>
      </c>
      <c r="N552" s="308" t="s">
        <v>263</v>
      </c>
      <c r="O552" s="313">
        <v>44651.999305555553</v>
      </c>
      <c r="P552" s="314" t="s">
        <v>266</v>
      </c>
      <c r="Q552" s="308" t="s">
        <v>267</v>
      </c>
      <c r="R552" s="308" t="s">
        <v>268</v>
      </c>
      <c r="S552" s="319"/>
      <c r="T552" s="316"/>
      <c r="U552" s="316"/>
      <c r="V552" s="316"/>
      <c r="W552" s="317" t="s">
        <v>453</v>
      </c>
      <c r="X552" s="317" t="s">
        <v>454</v>
      </c>
      <c r="Y552" s="320" t="s">
        <v>223</v>
      </c>
      <c r="Z552" s="321"/>
      <c r="AA552" s="321"/>
      <c r="AB552" s="321"/>
    </row>
    <row r="553" spans="1:28" x14ac:dyDescent="0.25">
      <c r="A553" s="307" t="s">
        <v>975</v>
      </c>
      <c r="B553" s="307" t="s">
        <v>531</v>
      </c>
      <c r="C553" s="308"/>
      <c r="D553" s="308" t="s">
        <v>262</v>
      </c>
      <c r="E553" s="308" t="s">
        <v>263</v>
      </c>
      <c r="F553" s="308">
        <v>449</v>
      </c>
      <c r="G553" s="309">
        <v>30.5</v>
      </c>
      <c r="H553" s="310">
        <v>11</v>
      </c>
      <c r="I553" s="311" t="s">
        <v>469</v>
      </c>
      <c r="J553" s="312"/>
      <c r="K553" s="308"/>
      <c r="L553" s="308" t="s">
        <v>263</v>
      </c>
      <c r="M553" s="313">
        <v>44650.833333333336</v>
      </c>
      <c r="N553" s="308" t="s">
        <v>263</v>
      </c>
      <c r="O553" s="313">
        <v>44650.927083333336</v>
      </c>
      <c r="P553" s="314" t="s">
        <v>266</v>
      </c>
      <c r="Q553" s="308" t="s">
        <v>267</v>
      </c>
      <c r="R553" s="308" t="s">
        <v>268</v>
      </c>
      <c r="S553" s="319"/>
      <c r="T553" s="316"/>
      <c r="U553" s="316"/>
      <c r="V553" s="316"/>
      <c r="W553" s="317" t="s">
        <v>461</v>
      </c>
      <c r="X553" s="317" t="s">
        <v>454</v>
      </c>
      <c r="Y553" s="320" t="s">
        <v>223</v>
      </c>
      <c r="Z553" s="321"/>
      <c r="AA553" s="321"/>
      <c r="AB553" s="321"/>
    </row>
    <row r="554" spans="1:28" x14ac:dyDescent="0.25">
      <c r="A554" s="307" t="s">
        <v>976</v>
      </c>
      <c r="B554" s="307" t="s">
        <v>596</v>
      </c>
      <c r="C554" s="308"/>
      <c r="D554" s="308" t="s">
        <v>262</v>
      </c>
      <c r="E554" s="308" t="s">
        <v>263</v>
      </c>
      <c r="F554" s="308">
        <v>3601</v>
      </c>
      <c r="G554" s="309">
        <v>87.1</v>
      </c>
      <c r="H554" s="310">
        <v>19</v>
      </c>
      <c r="I554" s="311" t="s">
        <v>276</v>
      </c>
      <c r="J554" s="312"/>
      <c r="K554" s="308"/>
      <c r="L554" s="308" t="s">
        <v>263</v>
      </c>
      <c r="M554" s="313">
        <v>44650.940972222219</v>
      </c>
      <c r="N554" s="308" t="s">
        <v>263</v>
      </c>
      <c r="O554" s="313">
        <v>44651.999305555553</v>
      </c>
      <c r="P554" s="314" t="s">
        <v>266</v>
      </c>
      <c r="Q554" s="308" t="s">
        <v>267</v>
      </c>
      <c r="R554" s="308" t="s">
        <v>268</v>
      </c>
      <c r="S554" s="319"/>
      <c r="T554" s="316"/>
      <c r="U554" s="316"/>
      <c r="V554" s="316"/>
      <c r="W554" s="317" t="s">
        <v>471</v>
      </c>
      <c r="X554" s="317" t="s">
        <v>454</v>
      </c>
      <c r="Y554" s="320" t="s">
        <v>223</v>
      </c>
      <c r="Z554" s="321"/>
      <c r="AA554" s="321"/>
      <c r="AB554" s="321"/>
    </row>
    <row r="555" spans="1:28" x14ac:dyDescent="0.25">
      <c r="A555" s="307" t="s">
        <v>977</v>
      </c>
      <c r="B555" s="307" t="s">
        <v>467</v>
      </c>
      <c r="C555" s="308"/>
      <c r="D555" s="308" t="s">
        <v>262</v>
      </c>
      <c r="E555" s="308" t="s">
        <v>263</v>
      </c>
      <c r="F555" s="308">
        <v>443</v>
      </c>
      <c r="G555" s="309">
        <v>53.25</v>
      </c>
      <c r="H555" s="310">
        <v>9</v>
      </c>
      <c r="I555" s="311" t="s">
        <v>276</v>
      </c>
      <c r="J555" s="312"/>
      <c r="K555" s="308"/>
      <c r="L555" s="308" t="s">
        <v>263</v>
      </c>
      <c r="M555" s="313">
        <v>44650.760416666664</v>
      </c>
      <c r="N555" s="308" t="s">
        <v>263</v>
      </c>
      <c r="O555" s="313">
        <v>44651.069444444445</v>
      </c>
      <c r="P555" s="314" t="s">
        <v>266</v>
      </c>
      <c r="Q555" s="308" t="s">
        <v>267</v>
      </c>
      <c r="R555" s="308" t="s">
        <v>268</v>
      </c>
      <c r="S555" s="319"/>
      <c r="T555" s="316"/>
      <c r="U555" s="316"/>
      <c r="V555" s="316"/>
      <c r="W555" s="317" t="s">
        <v>453</v>
      </c>
      <c r="X555" s="317" t="s">
        <v>454</v>
      </c>
      <c r="Y555" s="320" t="s">
        <v>223</v>
      </c>
      <c r="Z555" s="321"/>
      <c r="AA555" s="321"/>
      <c r="AB555" s="321"/>
    </row>
    <row r="556" spans="1:28" x14ac:dyDescent="0.25">
      <c r="A556" s="307" t="s">
        <v>978</v>
      </c>
      <c r="B556" s="307" t="s">
        <v>463</v>
      </c>
      <c r="C556" s="308"/>
      <c r="D556" s="308" t="s">
        <v>262</v>
      </c>
      <c r="E556" s="308" t="s">
        <v>263</v>
      </c>
      <c r="F556" s="308">
        <v>337</v>
      </c>
      <c r="G556" s="309">
        <v>50.03</v>
      </c>
      <c r="H556" s="310">
        <v>9</v>
      </c>
      <c r="I556" s="311" t="s">
        <v>268</v>
      </c>
      <c r="J556" s="312"/>
      <c r="K556" s="308"/>
      <c r="L556" s="308" t="s">
        <v>263</v>
      </c>
      <c r="M556" s="313">
        <v>44650.788194444445</v>
      </c>
      <c r="N556" s="308" t="s">
        <v>263</v>
      </c>
      <c r="O556" s="313">
        <v>44651.999305555553</v>
      </c>
      <c r="P556" s="314" t="s">
        <v>266</v>
      </c>
      <c r="Q556" s="308" t="s">
        <v>267</v>
      </c>
      <c r="R556" s="308" t="s">
        <v>268</v>
      </c>
      <c r="S556" s="319"/>
      <c r="T556" s="316"/>
      <c r="U556" s="316"/>
      <c r="V556" s="316"/>
      <c r="W556" s="317" t="s">
        <v>461</v>
      </c>
      <c r="X556" s="317" t="s">
        <v>454</v>
      </c>
      <c r="Y556" s="320" t="s">
        <v>223</v>
      </c>
      <c r="Z556" s="321"/>
      <c r="AA556" s="321"/>
      <c r="AB556" s="321"/>
    </row>
    <row r="557" spans="1:28" x14ac:dyDescent="0.25">
      <c r="A557" s="307" t="s">
        <v>979</v>
      </c>
      <c r="B557" s="307" t="s">
        <v>455</v>
      </c>
      <c r="C557" s="308"/>
      <c r="D557" s="308" t="s">
        <v>262</v>
      </c>
      <c r="E557" s="308" t="s">
        <v>263</v>
      </c>
      <c r="F557" s="308">
        <v>448.62</v>
      </c>
      <c r="G557" s="309">
        <v>49.92</v>
      </c>
      <c r="H557" s="310">
        <v>9</v>
      </c>
      <c r="I557" s="311" t="s">
        <v>273</v>
      </c>
      <c r="J557" s="312"/>
      <c r="K557" s="308"/>
      <c r="L557" s="308" t="s">
        <v>263</v>
      </c>
      <c r="M557" s="313">
        <v>44650.958333333336</v>
      </c>
      <c r="N557" s="308" t="s">
        <v>263</v>
      </c>
      <c r="O557" s="313">
        <v>44651.999305555553</v>
      </c>
      <c r="P557" s="314" t="s">
        <v>266</v>
      </c>
      <c r="Q557" s="308" t="s">
        <v>267</v>
      </c>
      <c r="R557" s="308" t="s">
        <v>268</v>
      </c>
      <c r="S557" s="319"/>
      <c r="T557" s="316"/>
      <c r="U557" s="316"/>
      <c r="V557" s="316"/>
      <c r="W557" s="317" t="s">
        <v>453</v>
      </c>
      <c r="X557" s="317" t="s">
        <v>454</v>
      </c>
      <c r="Y557" s="320" t="s">
        <v>223</v>
      </c>
      <c r="Z557" s="321"/>
      <c r="AA557" s="321"/>
      <c r="AB557" s="321"/>
    </row>
    <row r="558" spans="1:28" x14ac:dyDescent="0.25">
      <c r="A558" s="307" t="s">
        <v>980</v>
      </c>
      <c r="B558" s="307" t="s">
        <v>456</v>
      </c>
      <c r="C558" s="308"/>
      <c r="D558" s="308" t="s">
        <v>262</v>
      </c>
      <c r="E558" s="308" t="s">
        <v>263</v>
      </c>
      <c r="F558" s="308">
        <v>318</v>
      </c>
      <c r="G558" s="309">
        <v>41.73</v>
      </c>
      <c r="H558" s="310">
        <v>8</v>
      </c>
      <c r="I558" s="311" t="s">
        <v>273</v>
      </c>
      <c r="J558" s="312"/>
      <c r="K558" s="308"/>
      <c r="L558" s="308" t="s">
        <v>263</v>
      </c>
      <c r="M558" s="313">
        <v>44650.805555555555</v>
      </c>
      <c r="N558" s="308" t="s">
        <v>263</v>
      </c>
      <c r="O558" s="313">
        <v>44651.999305555553</v>
      </c>
      <c r="P558" s="314" t="s">
        <v>266</v>
      </c>
      <c r="Q558" s="308" t="s">
        <v>267</v>
      </c>
      <c r="R558" s="308" t="s">
        <v>268</v>
      </c>
      <c r="S558" s="319"/>
      <c r="T558" s="316"/>
      <c r="U558" s="316"/>
      <c r="V558" s="316"/>
      <c r="W558" s="317" t="s">
        <v>461</v>
      </c>
      <c r="X558" s="317" t="s">
        <v>454</v>
      </c>
      <c r="Y558" s="320" t="s">
        <v>223</v>
      </c>
      <c r="Z558" s="321"/>
      <c r="AA558" s="321"/>
      <c r="AB558" s="321"/>
    </row>
    <row r="559" spans="1:28" x14ac:dyDescent="0.25">
      <c r="A559" s="307" t="s">
        <v>981</v>
      </c>
      <c r="B559" s="307" t="s">
        <v>482</v>
      </c>
      <c r="C559" s="308"/>
      <c r="D559" s="308" t="s">
        <v>262</v>
      </c>
      <c r="E559" s="308" t="s">
        <v>263</v>
      </c>
      <c r="F559" s="308">
        <v>1770</v>
      </c>
      <c r="G559" s="309">
        <v>56.74</v>
      </c>
      <c r="H559" s="310">
        <v>14</v>
      </c>
      <c r="I559" s="311" t="s">
        <v>276</v>
      </c>
      <c r="J559" s="312"/>
      <c r="K559" s="308"/>
      <c r="L559" s="308" t="s">
        <v>263</v>
      </c>
      <c r="M559" s="313">
        <v>44650.881944444445</v>
      </c>
      <c r="N559" s="308" t="s">
        <v>263</v>
      </c>
      <c r="O559" s="313">
        <v>44651.999305555553</v>
      </c>
      <c r="P559" s="314" t="s">
        <v>266</v>
      </c>
      <c r="Q559" s="308" t="s">
        <v>267</v>
      </c>
      <c r="R559" s="308" t="s">
        <v>268</v>
      </c>
      <c r="S559" s="319"/>
      <c r="T559" s="316"/>
      <c r="U559" s="316"/>
      <c r="V559" s="316"/>
      <c r="W559" s="317" t="s">
        <v>453</v>
      </c>
      <c r="X559" s="317" t="s">
        <v>454</v>
      </c>
      <c r="Y559" s="320" t="s">
        <v>223</v>
      </c>
      <c r="Z559" s="321"/>
      <c r="AA559" s="321"/>
      <c r="AB559" s="321"/>
    </row>
    <row r="560" spans="1:28" x14ac:dyDescent="0.25">
      <c r="A560" s="307" t="s">
        <v>982</v>
      </c>
      <c r="B560" s="307" t="s">
        <v>485</v>
      </c>
      <c r="C560" s="308"/>
      <c r="D560" s="308" t="s">
        <v>262</v>
      </c>
      <c r="E560" s="308" t="s">
        <v>263</v>
      </c>
      <c r="F560" s="308">
        <v>1670</v>
      </c>
      <c r="G560" s="309">
        <v>62.1</v>
      </c>
      <c r="H560" s="310">
        <v>16</v>
      </c>
      <c r="I560" s="311" t="s">
        <v>276</v>
      </c>
      <c r="J560" s="312"/>
      <c r="K560" s="308"/>
      <c r="L560" s="308" t="s">
        <v>263</v>
      </c>
      <c r="M560" s="313">
        <v>44650.895833333336</v>
      </c>
      <c r="N560" s="308" t="s">
        <v>263</v>
      </c>
      <c r="O560" s="313">
        <v>44651.999305555553</v>
      </c>
      <c r="P560" s="314" t="s">
        <v>266</v>
      </c>
      <c r="Q560" s="308" t="s">
        <v>267</v>
      </c>
      <c r="R560" s="308" t="s">
        <v>268</v>
      </c>
      <c r="S560" s="319"/>
      <c r="T560" s="316"/>
      <c r="U560" s="316"/>
      <c r="V560" s="316"/>
      <c r="W560" s="317" t="s">
        <v>453</v>
      </c>
      <c r="X560" s="317" t="s">
        <v>454</v>
      </c>
      <c r="Y560" s="320" t="s">
        <v>223</v>
      </c>
      <c r="Z560" s="321"/>
      <c r="AA560" s="321"/>
      <c r="AB560" s="321"/>
    </row>
    <row r="561" spans="1:28" x14ac:dyDescent="0.25">
      <c r="A561" s="307" t="s">
        <v>983</v>
      </c>
      <c r="B561" s="307" t="s">
        <v>489</v>
      </c>
      <c r="C561" s="308"/>
      <c r="D561" s="308" t="s">
        <v>262</v>
      </c>
      <c r="E561" s="308" t="s">
        <v>263</v>
      </c>
      <c r="F561" s="308">
        <v>454</v>
      </c>
      <c r="G561" s="309">
        <v>53.25</v>
      </c>
      <c r="H561" s="310">
        <v>9</v>
      </c>
      <c r="I561" s="311" t="s">
        <v>276</v>
      </c>
      <c r="J561" s="312"/>
      <c r="K561" s="308"/>
      <c r="L561" s="308" t="s">
        <v>263</v>
      </c>
      <c r="M561" s="313">
        <v>44651.166666666664</v>
      </c>
      <c r="N561" s="308" t="s">
        <v>263</v>
      </c>
      <c r="O561" s="313">
        <v>44651.999305555553</v>
      </c>
      <c r="P561" s="314" t="s">
        <v>266</v>
      </c>
      <c r="Q561" s="308" t="s">
        <v>267</v>
      </c>
      <c r="R561" s="308" t="s">
        <v>268</v>
      </c>
      <c r="S561" s="319"/>
      <c r="T561" s="316"/>
      <c r="U561" s="316"/>
      <c r="V561" s="316"/>
      <c r="W561" s="317" t="s">
        <v>457</v>
      </c>
      <c r="X561" s="317" t="s">
        <v>454</v>
      </c>
      <c r="Y561" s="320" t="s">
        <v>223</v>
      </c>
      <c r="Z561" s="321"/>
      <c r="AA561" s="321"/>
      <c r="AB561" s="321"/>
    </row>
    <row r="562" spans="1:28" x14ac:dyDescent="0.25">
      <c r="A562" s="307" t="s">
        <v>984</v>
      </c>
      <c r="B562" s="307" t="s">
        <v>511</v>
      </c>
      <c r="C562" s="308"/>
      <c r="D562" s="308" t="s">
        <v>262</v>
      </c>
      <c r="E562" s="308" t="s">
        <v>263</v>
      </c>
      <c r="F562" s="308">
        <v>341</v>
      </c>
      <c r="G562" s="309">
        <v>49.4</v>
      </c>
      <c r="H562" s="310">
        <v>9</v>
      </c>
      <c r="I562" s="311" t="s">
        <v>273</v>
      </c>
      <c r="J562" s="312"/>
      <c r="K562" s="308"/>
      <c r="L562" s="308" t="s">
        <v>263</v>
      </c>
      <c r="M562" s="313">
        <v>44651.204861111109</v>
      </c>
      <c r="N562" s="308" t="s">
        <v>263</v>
      </c>
      <c r="O562" s="313">
        <v>44651.999305555553</v>
      </c>
      <c r="P562" s="314" t="s">
        <v>266</v>
      </c>
      <c r="Q562" s="308" t="s">
        <v>267</v>
      </c>
      <c r="R562" s="308" t="s">
        <v>268</v>
      </c>
      <c r="S562" s="319"/>
      <c r="T562" s="316"/>
      <c r="U562" s="316"/>
      <c r="V562" s="316"/>
      <c r="W562" s="317" t="s">
        <v>453</v>
      </c>
      <c r="X562" s="317" t="s">
        <v>454</v>
      </c>
      <c r="Y562" s="320" t="s">
        <v>223</v>
      </c>
      <c r="Z562" s="321"/>
      <c r="AA562" s="321"/>
      <c r="AB562" s="321"/>
    </row>
    <row r="563" spans="1:28" x14ac:dyDescent="0.25">
      <c r="A563" s="307" t="s">
        <v>985</v>
      </c>
      <c r="B563" s="307" t="s">
        <v>477</v>
      </c>
      <c r="C563" s="308"/>
      <c r="D563" s="308" t="s">
        <v>262</v>
      </c>
      <c r="E563" s="308" t="s">
        <v>263</v>
      </c>
      <c r="F563" s="308">
        <v>498</v>
      </c>
      <c r="G563" s="309">
        <v>55.15</v>
      </c>
      <c r="H563" s="310">
        <v>10</v>
      </c>
      <c r="I563" s="311" t="s">
        <v>273</v>
      </c>
      <c r="J563" s="312"/>
      <c r="K563" s="308"/>
      <c r="L563" s="308" t="s">
        <v>263</v>
      </c>
      <c r="M563" s="313">
        <v>44651.260416666664</v>
      </c>
      <c r="N563" s="308" t="s">
        <v>263</v>
      </c>
      <c r="O563" s="313">
        <v>44651.999305555553</v>
      </c>
      <c r="P563" s="314" t="s">
        <v>266</v>
      </c>
      <c r="Q563" s="308" t="s">
        <v>267</v>
      </c>
      <c r="R563" s="308" t="s">
        <v>268</v>
      </c>
      <c r="S563" s="319"/>
      <c r="T563" s="316"/>
      <c r="U563" s="316"/>
      <c r="V563" s="316"/>
      <c r="W563" s="317" t="s">
        <v>457</v>
      </c>
      <c r="X563" s="317" t="s">
        <v>454</v>
      </c>
      <c r="Y563" s="320" t="s">
        <v>223</v>
      </c>
      <c r="Z563" s="321"/>
      <c r="AA563" s="321"/>
      <c r="AB563" s="321"/>
    </row>
    <row r="564" spans="1:28" x14ac:dyDescent="0.25">
      <c r="A564" s="307" t="s">
        <v>986</v>
      </c>
      <c r="B564" s="307" t="s">
        <v>492</v>
      </c>
      <c r="C564" s="308"/>
      <c r="D564" s="308" t="s">
        <v>262</v>
      </c>
      <c r="E564" s="308" t="s">
        <v>263</v>
      </c>
      <c r="F564" s="308">
        <v>385</v>
      </c>
      <c r="G564" s="309">
        <v>48.04</v>
      </c>
      <c r="H564" s="310">
        <v>10</v>
      </c>
      <c r="I564" s="311" t="s">
        <v>276</v>
      </c>
      <c r="J564" s="312"/>
      <c r="K564" s="308"/>
      <c r="L564" s="308" t="s">
        <v>263</v>
      </c>
      <c r="M564" s="313">
        <v>44651.298611111109</v>
      </c>
      <c r="N564" s="308" t="s">
        <v>263</v>
      </c>
      <c r="O564" s="313">
        <v>44651.999305555553</v>
      </c>
      <c r="P564" s="314" t="s">
        <v>266</v>
      </c>
      <c r="Q564" s="308" t="s">
        <v>267</v>
      </c>
      <c r="R564" s="308" t="s">
        <v>268</v>
      </c>
      <c r="S564" s="319"/>
      <c r="T564" s="316"/>
      <c r="U564" s="316"/>
      <c r="V564" s="316"/>
      <c r="W564" s="317" t="s">
        <v>453</v>
      </c>
      <c r="X564" s="317" t="s">
        <v>454</v>
      </c>
      <c r="Y564" s="320" t="s">
        <v>223</v>
      </c>
      <c r="Z564" s="321"/>
      <c r="AA564" s="321"/>
      <c r="AB564" s="321"/>
    </row>
    <row r="565" spans="1:28" x14ac:dyDescent="0.25">
      <c r="A565" s="307" t="s">
        <v>987</v>
      </c>
      <c r="B565" s="307" t="s">
        <v>509</v>
      </c>
      <c r="C565" s="308"/>
      <c r="D565" s="308" t="s">
        <v>262</v>
      </c>
      <c r="E565" s="308" t="s">
        <v>263</v>
      </c>
      <c r="F565" s="308">
        <v>2526</v>
      </c>
      <c r="G565" s="309">
        <v>78.7</v>
      </c>
      <c r="H565" s="310">
        <v>16</v>
      </c>
      <c r="I565" s="311" t="s">
        <v>276</v>
      </c>
      <c r="J565" s="312"/>
      <c r="K565" s="308"/>
      <c r="L565" s="308" t="s">
        <v>263</v>
      </c>
      <c r="M565" s="313">
        <v>44650.774305555555</v>
      </c>
      <c r="N565" s="308" t="s">
        <v>263</v>
      </c>
      <c r="O565" s="313">
        <v>44651.999305555553</v>
      </c>
      <c r="P565" s="314" t="s">
        <v>266</v>
      </c>
      <c r="Q565" s="308" t="s">
        <v>267</v>
      </c>
      <c r="R565" s="308" t="s">
        <v>268</v>
      </c>
      <c r="S565" s="319"/>
      <c r="T565" s="316"/>
      <c r="U565" s="316"/>
      <c r="V565" s="316"/>
      <c r="W565" s="317" t="s">
        <v>471</v>
      </c>
      <c r="X565" s="317" t="s">
        <v>454</v>
      </c>
      <c r="Y565" s="320" t="s">
        <v>223</v>
      </c>
      <c r="Z565" s="321"/>
      <c r="AA565" s="321"/>
      <c r="AB565" s="321"/>
    </row>
    <row r="566" spans="1:28" x14ac:dyDescent="0.25">
      <c r="A566" s="307" t="s">
        <v>988</v>
      </c>
      <c r="B566" s="307" t="s">
        <v>700</v>
      </c>
      <c r="C566" s="308"/>
      <c r="D566" s="308" t="s">
        <v>262</v>
      </c>
      <c r="E566" s="308" t="s">
        <v>263</v>
      </c>
      <c r="F566" s="308">
        <v>431</v>
      </c>
      <c r="G566" s="309">
        <v>29.1</v>
      </c>
      <c r="H566" s="310">
        <v>13</v>
      </c>
      <c r="I566" s="311" t="s">
        <v>469</v>
      </c>
      <c r="J566" s="312"/>
      <c r="K566" s="308"/>
      <c r="L566" s="308" t="s">
        <v>263</v>
      </c>
      <c r="M566" s="313">
        <v>44644.0625</v>
      </c>
      <c r="N566" s="308" t="s">
        <v>263</v>
      </c>
      <c r="O566" s="313">
        <v>44645.479166666664</v>
      </c>
      <c r="P566" s="314" t="s">
        <v>266</v>
      </c>
      <c r="Q566" s="308" t="s">
        <v>267</v>
      </c>
      <c r="R566" s="308" t="s">
        <v>268</v>
      </c>
      <c r="S566" s="319"/>
      <c r="T566" s="316"/>
      <c r="U566" s="316"/>
      <c r="V566" s="316"/>
      <c r="W566" s="317" t="s">
        <v>453</v>
      </c>
      <c r="X566" s="317" t="s">
        <v>454</v>
      </c>
      <c r="Y566" s="320" t="s">
        <v>223</v>
      </c>
      <c r="Z566" s="321"/>
      <c r="AA566" s="321"/>
      <c r="AB566" s="321"/>
    </row>
    <row r="567" spans="1:28" x14ac:dyDescent="0.25">
      <c r="A567" s="307" t="s">
        <v>989</v>
      </c>
      <c r="B567" s="307" t="s">
        <v>487</v>
      </c>
      <c r="C567" s="308"/>
      <c r="D567" s="308" t="s">
        <v>262</v>
      </c>
      <c r="E567" s="308" t="s">
        <v>263</v>
      </c>
      <c r="F567" s="308">
        <v>320</v>
      </c>
      <c r="G567" s="309">
        <v>47.28</v>
      </c>
      <c r="H567" s="310">
        <v>9</v>
      </c>
      <c r="I567" s="311" t="s">
        <v>273</v>
      </c>
      <c r="J567" s="312"/>
      <c r="K567" s="308"/>
      <c r="L567" s="308" t="s">
        <v>263</v>
      </c>
      <c r="M567" s="313">
        <v>44647.458333333336</v>
      </c>
      <c r="N567" s="308" t="s">
        <v>263</v>
      </c>
      <c r="O567" s="313">
        <v>44647.666666666664</v>
      </c>
      <c r="P567" s="314" t="s">
        <v>266</v>
      </c>
      <c r="Q567" s="308" t="s">
        <v>267</v>
      </c>
      <c r="R567" s="308" t="s">
        <v>268</v>
      </c>
      <c r="S567" s="319"/>
      <c r="T567" s="316"/>
      <c r="U567" s="316"/>
      <c r="V567" s="316"/>
      <c r="W567" s="317" t="s">
        <v>481</v>
      </c>
      <c r="X567" s="317" t="s">
        <v>454</v>
      </c>
      <c r="Y567" s="320" t="s">
        <v>223</v>
      </c>
      <c r="Z567" s="321"/>
      <c r="AA567" s="321"/>
      <c r="AB567" s="321"/>
    </row>
    <row r="568" spans="1:28" x14ac:dyDescent="0.25">
      <c r="A568" s="307" t="s">
        <v>990</v>
      </c>
      <c r="B568" s="307" t="s">
        <v>486</v>
      </c>
      <c r="C568" s="308"/>
      <c r="D568" s="308" t="s">
        <v>262</v>
      </c>
      <c r="E568" s="308" t="s">
        <v>263</v>
      </c>
      <c r="F568" s="308">
        <v>320</v>
      </c>
      <c r="G568" s="309">
        <v>47.28</v>
      </c>
      <c r="H568" s="310">
        <v>14</v>
      </c>
      <c r="I568" s="311" t="s">
        <v>276</v>
      </c>
      <c r="J568" s="312"/>
      <c r="K568" s="308"/>
      <c r="L568" s="308" t="s">
        <v>263</v>
      </c>
      <c r="M568" s="313">
        <v>44648.493055555555</v>
      </c>
      <c r="N568" s="308" t="s">
        <v>263</v>
      </c>
      <c r="O568" s="313">
        <v>44648.826388888891</v>
      </c>
      <c r="P568" s="314" t="s">
        <v>266</v>
      </c>
      <c r="Q568" s="308" t="s">
        <v>267</v>
      </c>
      <c r="R568" s="308" t="s">
        <v>268</v>
      </c>
      <c r="S568" s="319"/>
      <c r="T568" s="316"/>
      <c r="U568" s="316"/>
      <c r="V568" s="316"/>
      <c r="W568" s="317" t="s">
        <v>481</v>
      </c>
      <c r="X568" s="317" t="s">
        <v>454</v>
      </c>
      <c r="Y568" s="320" t="s">
        <v>223</v>
      </c>
      <c r="Z568" s="321"/>
      <c r="AA568" s="321"/>
      <c r="AB568" s="321"/>
    </row>
    <row r="569" spans="1:28" x14ac:dyDescent="0.25">
      <c r="A569" s="307" t="s">
        <v>991</v>
      </c>
      <c r="B569" s="307" t="s">
        <v>487</v>
      </c>
      <c r="C569" s="308"/>
      <c r="D569" s="308" t="s">
        <v>262</v>
      </c>
      <c r="E569" s="308" t="s">
        <v>263</v>
      </c>
      <c r="F569" s="308">
        <v>320</v>
      </c>
      <c r="G569" s="309">
        <v>47.28</v>
      </c>
      <c r="H569" s="310">
        <v>9</v>
      </c>
      <c r="I569" s="311" t="s">
        <v>273</v>
      </c>
      <c r="J569" s="312"/>
      <c r="K569" s="308"/>
      <c r="L569" s="308" t="s">
        <v>263</v>
      </c>
      <c r="M569" s="313">
        <v>44651.465277777781</v>
      </c>
      <c r="N569" s="308" t="s">
        <v>263</v>
      </c>
      <c r="O569" s="313">
        <v>44651.916666666664</v>
      </c>
      <c r="P569" s="314" t="s">
        <v>266</v>
      </c>
      <c r="Q569" s="308" t="s">
        <v>267</v>
      </c>
      <c r="R569" s="308" t="s">
        <v>268</v>
      </c>
      <c r="S569" s="319"/>
      <c r="T569" s="316"/>
      <c r="U569" s="316"/>
      <c r="V569" s="316"/>
      <c r="W569" s="317" t="s">
        <v>479</v>
      </c>
      <c r="X569" s="317" t="s">
        <v>454</v>
      </c>
      <c r="Y569" s="320" t="s">
        <v>223</v>
      </c>
      <c r="Z569" s="321"/>
      <c r="AA569" s="321"/>
      <c r="AB569" s="321"/>
    </row>
    <row r="570" spans="1:28" x14ac:dyDescent="0.25">
      <c r="A570" s="307" t="s">
        <v>992</v>
      </c>
      <c r="B570" s="307" t="s">
        <v>693</v>
      </c>
      <c r="C570" s="308"/>
      <c r="D570" s="308" t="s">
        <v>262</v>
      </c>
      <c r="E570" s="308" t="s">
        <v>263</v>
      </c>
      <c r="F570" s="308">
        <v>1235</v>
      </c>
      <c r="G570" s="309">
        <v>61.67</v>
      </c>
      <c r="H570" s="310">
        <v>14</v>
      </c>
      <c r="I570" s="311" t="s">
        <v>276</v>
      </c>
      <c r="J570" s="312"/>
      <c r="K570" s="308"/>
      <c r="L570" s="308" t="s">
        <v>263</v>
      </c>
      <c r="M570" s="313">
        <v>44651.413194444445</v>
      </c>
      <c r="N570" s="308" t="s">
        <v>263</v>
      </c>
      <c r="O570" s="313">
        <v>44651.999305555553</v>
      </c>
      <c r="P570" s="314" t="s">
        <v>266</v>
      </c>
      <c r="Q570" s="308" t="s">
        <v>267</v>
      </c>
      <c r="R570" s="308" t="s">
        <v>268</v>
      </c>
      <c r="S570" s="319"/>
      <c r="T570" s="316"/>
      <c r="U570" s="316"/>
      <c r="V570" s="316"/>
      <c r="W570" s="317" t="s">
        <v>461</v>
      </c>
      <c r="X570" s="317" t="s">
        <v>454</v>
      </c>
      <c r="Y570" s="320" t="s">
        <v>223</v>
      </c>
      <c r="Z570" s="321"/>
      <c r="AA570" s="321"/>
      <c r="AB570" s="321"/>
    </row>
    <row r="571" spans="1:28" x14ac:dyDescent="0.25">
      <c r="A571" s="307" t="s">
        <v>993</v>
      </c>
      <c r="B571" s="307" t="s">
        <v>462</v>
      </c>
      <c r="C571" s="308"/>
      <c r="D571" s="308" t="s">
        <v>262</v>
      </c>
      <c r="E571" s="308" t="s">
        <v>263</v>
      </c>
      <c r="F571" s="308">
        <v>1571</v>
      </c>
      <c r="G571" s="309">
        <v>52.7</v>
      </c>
      <c r="H571" s="310">
        <v>14</v>
      </c>
      <c r="I571" s="311" t="s">
        <v>276</v>
      </c>
      <c r="J571" s="312"/>
      <c r="K571" s="308"/>
      <c r="L571" s="308" t="s">
        <v>263</v>
      </c>
      <c r="M571" s="313">
        <v>44651.506944444445</v>
      </c>
      <c r="N571" s="308" t="s">
        <v>263</v>
      </c>
      <c r="O571" s="313">
        <v>44651.999305555553</v>
      </c>
      <c r="P571" s="314" t="s">
        <v>266</v>
      </c>
      <c r="Q571" s="308" t="s">
        <v>267</v>
      </c>
      <c r="R571" s="308" t="s">
        <v>268</v>
      </c>
      <c r="S571" s="319"/>
      <c r="T571" s="316"/>
      <c r="U571" s="316"/>
      <c r="V571" s="316"/>
      <c r="W571" s="317" t="s">
        <v>453</v>
      </c>
      <c r="X571" s="317" t="s">
        <v>454</v>
      </c>
      <c r="Y571" s="320" t="s">
        <v>223</v>
      </c>
      <c r="Z571" s="321"/>
      <c r="AA571" s="321"/>
      <c r="AB571" s="321"/>
    </row>
    <row r="572" spans="1:28" x14ac:dyDescent="0.25">
      <c r="A572" s="307" t="s">
        <v>994</v>
      </c>
      <c r="B572" s="307" t="s">
        <v>463</v>
      </c>
      <c r="C572" s="308"/>
      <c r="D572" s="308" t="s">
        <v>262</v>
      </c>
      <c r="E572" s="308" t="s">
        <v>263</v>
      </c>
      <c r="F572" s="308">
        <v>337</v>
      </c>
      <c r="G572" s="309">
        <v>50.03</v>
      </c>
      <c r="H572" s="310">
        <v>9</v>
      </c>
      <c r="I572" s="311" t="s">
        <v>268</v>
      </c>
      <c r="J572" s="312"/>
      <c r="K572" s="308"/>
      <c r="L572" s="308" t="s">
        <v>263</v>
      </c>
      <c r="M572" s="313">
        <v>44651.520833333336</v>
      </c>
      <c r="N572" s="308" t="s">
        <v>263</v>
      </c>
      <c r="O572" s="313">
        <v>44651.534722222219</v>
      </c>
      <c r="P572" s="314" t="s">
        <v>266</v>
      </c>
      <c r="Q572" s="308" t="s">
        <v>267</v>
      </c>
      <c r="R572" s="308" t="s">
        <v>268</v>
      </c>
      <c r="S572" s="319"/>
      <c r="T572" s="316"/>
      <c r="U572" s="316"/>
      <c r="V572" s="316"/>
      <c r="W572" s="317" t="s">
        <v>461</v>
      </c>
      <c r="X572" s="317" t="s">
        <v>454</v>
      </c>
      <c r="Y572" s="320" t="s">
        <v>223</v>
      </c>
      <c r="Z572" s="321"/>
      <c r="AA572" s="321"/>
      <c r="AB572" s="321"/>
    </row>
    <row r="573" spans="1:28" x14ac:dyDescent="0.25">
      <c r="A573" s="307" t="s">
        <v>995</v>
      </c>
      <c r="B573" s="307" t="s">
        <v>512</v>
      </c>
      <c r="C573" s="308"/>
      <c r="D573" s="308" t="s">
        <v>262</v>
      </c>
      <c r="E573" s="308" t="s">
        <v>263</v>
      </c>
      <c r="F573" s="308">
        <v>2471</v>
      </c>
      <c r="G573" s="309">
        <v>68</v>
      </c>
      <c r="H573" s="310">
        <v>16</v>
      </c>
      <c r="I573" s="311" t="s">
        <v>276</v>
      </c>
      <c r="J573" s="312"/>
      <c r="K573" s="308"/>
      <c r="L573" s="308" t="s">
        <v>263</v>
      </c>
      <c r="M573" s="313">
        <v>44651.534722222219</v>
      </c>
      <c r="N573" s="308" t="s">
        <v>263</v>
      </c>
      <c r="O573" s="313">
        <v>44651.999305555553</v>
      </c>
      <c r="P573" s="314" t="s">
        <v>266</v>
      </c>
      <c r="Q573" s="308" t="s">
        <v>267</v>
      </c>
      <c r="R573" s="308" t="s">
        <v>268</v>
      </c>
      <c r="S573" s="319"/>
      <c r="T573" s="316"/>
      <c r="U573" s="316"/>
      <c r="V573" s="316"/>
      <c r="W573" s="317" t="s">
        <v>471</v>
      </c>
      <c r="X573" s="317" t="s">
        <v>454</v>
      </c>
      <c r="Y573" s="320" t="s">
        <v>223</v>
      </c>
      <c r="Z573" s="321"/>
      <c r="AA573" s="321"/>
      <c r="AB573" s="321"/>
    </row>
    <row r="574" spans="1:28" x14ac:dyDescent="0.25">
      <c r="A574" s="307" t="s">
        <v>996</v>
      </c>
      <c r="B574" s="307" t="s">
        <v>564</v>
      </c>
      <c r="C574" s="308"/>
      <c r="D574" s="308" t="s">
        <v>262</v>
      </c>
      <c r="E574" s="308" t="s">
        <v>263</v>
      </c>
      <c r="F574" s="308">
        <v>1111</v>
      </c>
      <c r="G574" s="309">
        <v>58.3</v>
      </c>
      <c r="H574" s="310">
        <v>15</v>
      </c>
      <c r="I574" s="311" t="s">
        <v>276</v>
      </c>
      <c r="J574" s="312"/>
      <c r="K574" s="308"/>
      <c r="L574" s="308" t="s">
        <v>263</v>
      </c>
      <c r="M574" s="313">
        <v>44651.5625</v>
      </c>
      <c r="N574" s="308" t="s">
        <v>263</v>
      </c>
      <c r="O574" s="313">
        <v>44651.999305555553</v>
      </c>
      <c r="P574" s="314" t="s">
        <v>266</v>
      </c>
      <c r="Q574" s="308" t="s">
        <v>267</v>
      </c>
      <c r="R574" s="308" t="s">
        <v>268</v>
      </c>
      <c r="S574" s="319"/>
      <c r="T574" s="316"/>
      <c r="U574" s="316"/>
      <c r="V574" s="316"/>
      <c r="W574" s="317" t="s">
        <v>453</v>
      </c>
      <c r="X574" s="317" t="s">
        <v>454</v>
      </c>
      <c r="Y574" s="320" t="s">
        <v>223</v>
      </c>
      <c r="Z574" s="321"/>
      <c r="AA574" s="321"/>
      <c r="AB574" s="321"/>
    </row>
    <row r="575" spans="1:28" x14ac:dyDescent="0.25">
      <c r="A575" s="307" t="s">
        <v>997</v>
      </c>
      <c r="B575" s="307" t="s">
        <v>484</v>
      </c>
      <c r="C575" s="308"/>
      <c r="D575" s="308" t="s">
        <v>262</v>
      </c>
      <c r="E575" s="308" t="s">
        <v>263</v>
      </c>
      <c r="F575" s="308">
        <v>1764</v>
      </c>
      <c r="G575" s="309">
        <v>61.8</v>
      </c>
      <c r="H575" s="310">
        <v>14</v>
      </c>
      <c r="I575" s="311" t="s">
        <v>276</v>
      </c>
      <c r="J575" s="312"/>
      <c r="K575" s="308"/>
      <c r="L575" s="308" t="s">
        <v>263</v>
      </c>
      <c r="M575" s="313">
        <v>44651.645833333336</v>
      </c>
      <c r="N575" s="308" t="s">
        <v>263</v>
      </c>
      <c r="O575" s="313">
        <v>44651.999305555553</v>
      </c>
      <c r="P575" s="314" t="s">
        <v>266</v>
      </c>
      <c r="Q575" s="308" t="s">
        <v>267</v>
      </c>
      <c r="R575" s="308" t="s">
        <v>268</v>
      </c>
      <c r="S575" s="319"/>
      <c r="T575" s="316"/>
      <c r="U575" s="316"/>
      <c r="V575" s="316"/>
      <c r="W575" s="317" t="s">
        <v>453</v>
      </c>
      <c r="X575" s="317" t="s">
        <v>454</v>
      </c>
      <c r="Y575" s="320" t="s">
        <v>223</v>
      </c>
      <c r="Z575" s="321"/>
      <c r="AA575" s="321"/>
      <c r="AB575" s="321"/>
    </row>
    <row r="576" spans="1:28" x14ac:dyDescent="0.25">
      <c r="A576" s="307" t="s">
        <v>998</v>
      </c>
      <c r="B576" s="307" t="s">
        <v>473</v>
      </c>
      <c r="C576" s="308"/>
      <c r="D576" s="308" t="s">
        <v>262</v>
      </c>
      <c r="E576" s="308" t="s">
        <v>263</v>
      </c>
      <c r="F576" s="308">
        <v>3753</v>
      </c>
      <c r="G576" s="309">
        <v>80.540000000000006</v>
      </c>
      <c r="H576" s="310">
        <v>19</v>
      </c>
      <c r="I576" s="311" t="s">
        <v>276</v>
      </c>
      <c r="J576" s="312"/>
      <c r="K576" s="308"/>
      <c r="L576" s="308" t="s">
        <v>263</v>
      </c>
      <c r="M576" s="313">
        <v>44651.680555555555</v>
      </c>
      <c r="N576" s="308" t="s">
        <v>263</v>
      </c>
      <c r="O576" s="313">
        <v>44655.680555555555</v>
      </c>
      <c r="P576" s="314" t="s">
        <v>266</v>
      </c>
      <c r="Q576" s="308" t="s">
        <v>267</v>
      </c>
      <c r="R576" s="308" t="s">
        <v>268</v>
      </c>
      <c r="S576" s="319"/>
      <c r="T576" s="316"/>
      <c r="U576" s="316"/>
      <c r="V576" s="316"/>
      <c r="W576" s="317" t="s">
        <v>471</v>
      </c>
      <c r="X576" s="317" t="s">
        <v>454</v>
      </c>
      <c r="Y576" s="320" t="s">
        <v>223</v>
      </c>
      <c r="Z576" s="321"/>
      <c r="AA576" s="321"/>
      <c r="AB576" s="321"/>
    </row>
    <row r="577" spans="1:28" x14ac:dyDescent="0.25">
      <c r="A577" s="307" t="s">
        <v>999</v>
      </c>
      <c r="B577" s="307" t="s">
        <v>464</v>
      </c>
      <c r="C577" s="308"/>
      <c r="D577" s="308" t="s">
        <v>262</v>
      </c>
      <c r="E577" s="308" t="s">
        <v>263</v>
      </c>
      <c r="F577" s="308">
        <v>460</v>
      </c>
      <c r="G577" s="309">
        <v>48.09</v>
      </c>
      <c r="H577" s="310">
        <v>10</v>
      </c>
      <c r="I577" s="311" t="s">
        <v>276</v>
      </c>
      <c r="J577" s="312"/>
      <c r="K577" s="308"/>
      <c r="L577" s="308" t="s">
        <v>263</v>
      </c>
      <c r="M577" s="313">
        <v>44651.597222222219</v>
      </c>
      <c r="N577" s="308" t="s">
        <v>263</v>
      </c>
      <c r="O577" s="313">
        <v>44651.999305555553</v>
      </c>
      <c r="P577" s="314" t="s">
        <v>266</v>
      </c>
      <c r="Q577" s="308" t="s">
        <v>267</v>
      </c>
      <c r="R577" s="308" t="s">
        <v>268</v>
      </c>
      <c r="S577" s="319"/>
      <c r="T577" s="316"/>
      <c r="U577" s="316"/>
      <c r="V577" s="316"/>
      <c r="W577" s="317" t="s">
        <v>479</v>
      </c>
      <c r="X577" s="317" t="s">
        <v>454</v>
      </c>
      <c r="Y577" s="320" t="s">
        <v>223</v>
      </c>
      <c r="Z577" s="321"/>
      <c r="AA577" s="321"/>
      <c r="AB577" s="321"/>
    </row>
    <row r="578" spans="1:28" x14ac:dyDescent="0.25">
      <c r="A578" s="307" t="s">
        <v>1000</v>
      </c>
      <c r="B578" s="307" t="s">
        <v>468</v>
      </c>
      <c r="C578" s="308"/>
      <c r="D578" s="308" t="s">
        <v>262</v>
      </c>
      <c r="E578" s="308" t="s">
        <v>263</v>
      </c>
      <c r="F578" s="308">
        <v>1315</v>
      </c>
      <c r="G578" s="309">
        <v>53.5</v>
      </c>
      <c r="H578" s="310">
        <v>13</v>
      </c>
      <c r="I578" s="311" t="s">
        <v>469</v>
      </c>
      <c r="J578" s="312"/>
      <c r="K578" s="308"/>
      <c r="L578" s="308" t="s">
        <v>263</v>
      </c>
      <c r="M578" s="313">
        <v>44650.758333333331</v>
      </c>
      <c r="N578" s="308" t="s">
        <v>263</v>
      </c>
      <c r="O578" s="313">
        <v>44651.322916666664</v>
      </c>
      <c r="P578" s="314" t="s">
        <v>266</v>
      </c>
      <c r="Q578" s="308" t="s">
        <v>267</v>
      </c>
      <c r="R578" s="308" t="s">
        <v>268</v>
      </c>
      <c r="S578" s="319"/>
      <c r="T578" s="316"/>
      <c r="U578" s="316"/>
      <c r="V578" s="316"/>
      <c r="W578" s="317" t="s">
        <v>471</v>
      </c>
      <c r="X578" s="317" t="s">
        <v>454</v>
      </c>
      <c r="Y578" s="320" t="s">
        <v>223</v>
      </c>
      <c r="Z578" s="321"/>
      <c r="AA578" s="321"/>
      <c r="AB578" s="321"/>
    </row>
    <row r="579" spans="1:28" x14ac:dyDescent="0.25">
      <c r="A579" s="307" t="s">
        <v>1001</v>
      </c>
      <c r="B579" s="307" t="s">
        <v>463</v>
      </c>
      <c r="C579" s="308"/>
      <c r="D579" s="308" t="s">
        <v>262</v>
      </c>
      <c r="E579" s="308" t="s">
        <v>263</v>
      </c>
      <c r="F579" s="308">
        <v>337</v>
      </c>
      <c r="G579" s="309">
        <v>50.03</v>
      </c>
      <c r="H579" s="310">
        <v>9</v>
      </c>
      <c r="I579" s="311" t="s">
        <v>268</v>
      </c>
      <c r="J579" s="312"/>
      <c r="K579" s="308"/>
      <c r="L579" s="308" t="s">
        <v>263</v>
      </c>
      <c r="M579" s="313">
        <v>44651.611111111109</v>
      </c>
      <c r="N579" s="308" t="s">
        <v>263</v>
      </c>
      <c r="O579" s="313">
        <v>44651.999305555553</v>
      </c>
      <c r="P579" s="314" t="s">
        <v>266</v>
      </c>
      <c r="Q579" s="308" t="s">
        <v>267</v>
      </c>
      <c r="R579" s="308" t="s">
        <v>268</v>
      </c>
      <c r="S579" s="319"/>
      <c r="T579" s="316"/>
      <c r="U579" s="316"/>
      <c r="V579" s="316"/>
      <c r="W579" s="317" t="s">
        <v>461</v>
      </c>
      <c r="X579" s="317" t="s">
        <v>454</v>
      </c>
      <c r="Y579" s="320" t="s">
        <v>223</v>
      </c>
      <c r="Z579" s="321"/>
      <c r="AA579" s="321"/>
      <c r="AB579" s="321"/>
    </row>
    <row r="580" spans="1:28" x14ac:dyDescent="0.25">
      <c r="A580" s="307" t="s">
        <v>1002</v>
      </c>
      <c r="B580" s="307" t="s">
        <v>498</v>
      </c>
      <c r="C580" s="308"/>
      <c r="D580" s="308" t="s">
        <v>262</v>
      </c>
      <c r="E580" s="308" t="s">
        <v>263</v>
      </c>
      <c r="F580" s="308">
        <v>2638</v>
      </c>
      <c r="G580" s="309">
        <v>78.7</v>
      </c>
      <c r="H580" s="310">
        <v>16</v>
      </c>
      <c r="I580" s="311" t="s">
        <v>276</v>
      </c>
      <c r="J580" s="312"/>
      <c r="K580" s="308"/>
      <c r="L580" s="308" t="s">
        <v>263</v>
      </c>
      <c r="M580" s="313">
        <v>44651.736111111109</v>
      </c>
      <c r="N580" s="308" t="s">
        <v>263</v>
      </c>
      <c r="O580" s="313">
        <v>44651.999305555553</v>
      </c>
      <c r="P580" s="314" t="s">
        <v>266</v>
      </c>
      <c r="Q580" s="308" t="s">
        <v>267</v>
      </c>
      <c r="R580" s="308" t="s">
        <v>268</v>
      </c>
      <c r="S580" s="319"/>
      <c r="T580" s="316"/>
      <c r="U580" s="316"/>
      <c r="V580" s="316"/>
      <c r="W580" s="317" t="s">
        <v>453</v>
      </c>
      <c r="X580" s="317" t="s">
        <v>454</v>
      </c>
      <c r="Y580" s="320" t="s">
        <v>223</v>
      </c>
      <c r="Z580" s="321"/>
      <c r="AA580" s="321"/>
      <c r="AB580" s="321"/>
    </row>
    <row r="581" spans="1:28" x14ac:dyDescent="0.25">
      <c r="A581" s="307" t="s">
        <v>1003</v>
      </c>
      <c r="B581" s="307" t="s">
        <v>460</v>
      </c>
      <c r="C581" s="308"/>
      <c r="D581" s="308" t="s">
        <v>262</v>
      </c>
      <c r="E581" s="308" t="s">
        <v>263</v>
      </c>
      <c r="F581" s="308">
        <v>495</v>
      </c>
      <c r="G581" s="309">
        <v>45.28</v>
      </c>
      <c r="H581" s="310">
        <v>11</v>
      </c>
      <c r="I581" s="311" t="s">
        <v>273</v>
      </c>
      <c r="J581" s="312"/>
      <c r="K581" s="308"/>
      <c r="L581" s="308" t="s">
        <v>263</v>
      </c>
      <c r="M581" s="313">
        <v>44651.736111111109</v>
      </c>
      <c r="N581" s="308" t="s">
        <v>263</v>
      </c>
      <c r="O581" s="313">
        <v>44651.999305555553</v>
      </c>
      <c r="P581" s="314" t="s">
        <v>266</v>
      </c>
      <c r="Q581" s="308" t="s">
        <v>267</v>
      </c>
      <c r="R581" s="308" t="s">
        <v>268</v>
      </c>
      <c r="S581" s="319"/>
      <c r="T581" s="316"/>
      <c r="U581" s="316"/>
      <c r="V581" s="316"/>
      <c r="W581" s="317" t="s">
        <v>461</v>
      </c>
      <c r="X581" s="317" t="s">
        <v>454</v>
      </c>
      <c r="Y581" s="320" t="s">
        <v>223</v>
      </c>
      <c r="Z581" s="321"/>
      <c r="AA581" s="321"/>
      <c r="AB581" s="321"/>
    </row>
    <row r="582" spans="1:28" x14ac:dyDescent="0.25">
      <c r="A582" s="307" t="s">
        <v>1004</v>
      </c>
      <c r="B582" s="307" t="s">
        <v>497</v>
      </c>
      <c r="C582" s="308"/>
      <c r="D582" s="308" t="s">
        <v>262</v>
      </c>
      <c r="E582" s="308" t="s">
        <v>263</v>
      </c>
      <c r="F582" s="308">
        <v>2542</v>
      </c>
      <c r="G582" s="309">
        <v>73.2</v>
      </c>
      <c r="H582" s="310">
        <v>17</v>
      </c>
      <c r="I582" s="311" t="s">
        <v>276</v>
      </c>
      <c r="J582" s="312"/>
      <c r="K582" s="308"/>
      <c r="L582" s="308" t="s">
        <v>263</v>
      </c>
      <c r="M582" s="313">
        <v>44651.809027777781</v>
      </c>
      <c r="N582" s="308" t="s">
        <v>263</v>
      </c>
      <c r="O582" s="313">
        <v>44651.999305555553</v>
      </c>
      <c r="P582" s="314" t="s">
        <v>266</v>
      </c>
      <c r="Q582" s="308" t="s">
        <v>267</v>
      </c>
      <c r="R582" s="308" t="s">
        <v>268</v>
      </c>
      <c r="S582" s="319"/>
      <c r="T582" s="316"/>
      <c r="U582" s="316"/>
      <c r="V582" s="316"/>
      <c r="W582" s="317" t="s">
        <v>471</v>
      </c>
      <c r="X582" s="317" t="s">
        <v>454</v>
      </c>
      <c r="Y582" s="320" t="s">
        <v>223</v>
      </c>
      <c r="Z582" s="321"/>
      <c r="AA582" s="321"/>
      <c r="AB582" s="321"/>
    </row>
    <row r="583" spans="1:28" x14ac:dyDescent="0.25">
      <c r="A583" s="307" t="s">
        <v>1005</v>
      </c>
      <c r="B583" s="307" t="s">
        <v>494</v>
      </c>
      <c r="C583" s="308"/>
      <c r="D583" s="308" t="s">
        <v>262</v>
      </c>
      <c r="E583" s="308" t="s">
        <v>263</v>
      </c>
      <c r="F583" s="308">
        <v>632</v>
      </c>
      <c r="G583" s="309">
        <v>54.91</v>
      </c>
      <c r="H583" s="310">
        <v>11</v>
      </c>
      <c r="I583" s="311" t="s">
        <v>276</v>
      </c>
      <c r="J583" s="312"/>
      <c r="K583" s="308"/>
      <c r="L583" s="308" t="s">
        <v>263</v>
      </c>
      <c r="M583" s="313">
        <v>44651.934027777781</v>
      </c>
      <c r="N583" s="308" t="s">
        <v>263</v>
      </c>
      <c r="O583" s="313">
        <v>44651.999305555553</v>
      </c>
      <c r="P583" s="314" t="s">
        <v>266</v>
      </c>
      <c r="Q583" s="308" t="s">
        <v>267</v>
      </c>
      <c r="R583" s="308" t="s">
        <v>268</v>
      </c>
      <c r="S583" s="319"/>
      <c r="T583" s="316"/>
      <c r="U583" s="316"/>
      <c r="V583" s="316"/>
      <c r="W583" s="317" t="s">
        <v>453</v>
      </c>
      <c r="X583" s="317" t="s">
        <v>454</v>
      </c>
      <c r="Y583" s="320" t="s">
        <v>223</v>
      </c>
      <c r="Z583" s="321"/>
      <c r="AA583" s="321"/>
      <c r="AB583" s="321"/>
    </row>
    <row r="584" spans="1:28" x14ac:dyDescent="0.25">
      <c r="A584" s="307" t="s">
        <v>1006</v>
      </c>
      <c r="B584" s="307" t="s">
        <v>831</v>
      </c>
      <c r="C584" s="308"/>
      <c r="D584" s="308" t="s">
        <v>262</v>
      </c>
      <c r="E584" s="308" t="s">
        <v>263</v>
      </c>
      <c r="F584" s="308">
        <v>1571</v>
      </c>
      <c r="G584" s="309">
        <v>52.27</v>
      </c>
      <c r="H584" s="310">
        <v>14</v>
      </c>
      <c r="I584" s="311" t="s">
        <v>276</v>
      </c>
      <c r="J584" s="312"/>
      <c r="K584" s="308"/>
      <c r="L584" s="308" t="s">
        <v>263</v>
      </c>
      <c r="M584" s="313">
        <v>44651.965277777781</v>
      </c>
      <c r="N584" s="308" t="s">
        <v>263</v>
      </c>
      <c r="O584" s="313">
        <v>44651.999305555553</v>
      </c>
      <c r="P584" s="314" t="s">
        <v>266</v>
      </c>
      <c r="Q584" s="308" t="s">
        <v>267</v>
      </c>
      <c r="R584" s="308" t="s">
        <v>268</v>
      </c>
      <c r="S584" s="319"/>
      <c r="T584" s="316"/>
      <c r="U584" s="316"/>
      <c r="V584" s="316"/>
      <c r="W584" s="317" t="s">
        <v>457</v>
      </c>
      <c r="X584" s="317" t="s">
        <v>454</v>
      </c>
      <c r="Y584" s="320" t="s">
        <v>223</v>
      </c>
      <c r="Z584" s="321"/>
      <c r="AA584" s="321"/>
      <c r="AB584" s="321"/>
    </row>
    <row r="585" spans="1:28" x14ac:dyDescent="0.25">
      <c r="A585" s="307" t="s">
        <v>1007</v>
      </c>
      <c r="B585" s="307" t="s">
        <v>459</v>
      </c>
      <c r="C585" s="308"/>
      <c r="D585" s="308" t="s">
        <v>262</v>
      </c>
      <c r="E585" s="308" t="s">
        <v>263</v>
      </c>
      <c r="F585" s="308">
        <v>337</v>
      </c>
      <c r="G585" s="309">
        <v>50.29</v>
      </c>
      <c r="H585" s="310">
        <v>9</v>
      </c>
      <c r="I585" s="311" t="s">
        <v>273</v>
      </c>
      <c r="J585" s="312"/>
      <c r="K585" s="308"/>
      <c r="L585" s="308" t="s">
        <v>263</v>
      </c>
      <c r="M585" s="313">
        <v>44651.96875</v>
      </c>
      <c r="N585" s="308" t="s">
        <v>263</v>
      </c>
      <c r="O585" s="313">
        <v>44651.999305555553</v>
      </c>
      <c r="P585" s="314" t="s">
        <v>266</v>
      </c>
      <c r="Q585" s="308" t="s">
        <v>267</v>
      </c>
      <c r="R585" s="308" t="s">
        <v>268</v>
      </c>
      <c r="S585" s="319"/>
      <c r="T585" s="316"/>
      <c r="U585" s="316"/>
      <c r="V585" s="316"/>
      <c r="W585" s="317" t="s">
        <v>453</v>
      </c>
      <c r="X585" s="317" t="s">
        <v>454</v>
      </c>
      <c r="Y585" s="320" t="s">
        <v>223</v>
      </c>
      <c r="Z585" s="321"/>
      <c r="AA585" s="321"/>
      <c r="AB585" s="321"/>
    </row>
    <row r="586" spans="1:28" x14ac:dyDescent="0.25">
      <c r="A586" s="307" t="s">
        <v>1008</v>
      </c>
      <c r="B586" s="307" t="s">
        <v>493</v>
      </c>
      <c r="C586" s="308"/>
      <c r="D586" s="308" t="s">
        <v>262</v>
      </c>
      <c r="E586" s="308" t="s">
        <v>263</v>
      </c>
      <c r="F586" s="308">
        <v>482</v>
      </c>
      <c r="G586" s="309">
        <v>55.49</v>
      </c>
      <c r="H586" s="310">
        <v>10</v>
      </c>
      <c r="I586" s="311" t="s">
        <v>276</v>
      </c>
      <c r="J586" s="312"/>
      <c r="K586" s="308"/>
      <c r="L586" s="308" t="s">
        <v>263</v>
      </c>
      <c r="M586" s="313">
        <v>44648.027777777781</v>
      </c>
      <c r="N586" s="308" t="s">
        <v>263</v>
      </c>
      <c r="O586" s="313">
        <v>44648.927083333336</v>
      </c>
      <c r="P586" s="314" t="s">
        <v>266</v>
      </c>
      <c r="Q586" s="308" t="s">
        <v>267</v>
      </c>
      <c r="R586" s="308" t="s">
        <v>268</v>
      </c>
      <c r="S586" s="319"/>
      <c r="T586" s="316"/>
      <c r="U586" s="316"/>
      <c r="V586" s="316"/>
      <c r="W586" s="317" t="s">
        <v>479</v>
      </c>
      <c r="X586" s="317" t="s">
        <v>454</v>
      </c>
      <c r="Y586" s="320" t="s">
        <v>223</v>
      </c>
      <c r="Z586" s="321"/>
      <c r="AA586" s="321"/>
      <c r="AB586" s="321"/>
    </row>
    <row r="587" spans="1:28" x14ac:dyDescent="0.25">
      <c r="A587" s="307" t="s">
        <v>1009</v>
      </c>
      <c r="B587" s="307" t="s">
        <v>501</v>
      </c>
      <c r="C587" s="308"/>
      <c r="D587" s="308" t="s">
        <v>262</v>
      </c>
      <c r="E587" s="308" t="s">
        <v>263</v>
      </c>
      <c r="F587" s="308">
        <v>495</v>
      </c>
      <c r="G587" s="309">
        <v>45.29</v>
      </c>
      <c r="H587" s="310">
        <v>11</v>
      </c>
      <c r="I587" s="311" t="s">
        <v>276</v>
      </c>
      <c r="J587" s="312"/>
      <c r="K587" s="308"/>
      <c r="L587" s="308" t="s">
        <v>263</v>
      </c>
      <c r="M587" s="313">
        <v>44648.541666666664</v>
      </c>
      <c r="N587" s="308" t="s">
        <v>263</v>
      </c>
      <c r="O587" s="313">
        <v>44648.972222222219</v>
      </c>
      <c r="P587" s="314" t="s">
        <v>266</v>
      </c>
      <c r="Q587" s="308" t="s">
        <v>267</v>
      </c>
      <c r="R587" s="308" t="s">
        <v>268</v>
      </c>
      <c r="S587" s="319"/>
      <c r="T587" s="316"/>
      <c r="U587" s="316"/>
      <c r="V587" s="316"/>
      <c r="W587" s="317" t="s">
        <v>479</v>
      </c>
      <c r="X587" s="317" t="s">
        <v>454</v>
      </c>
      <c r="Y587" s="320" t="s">
        <v>223</v>
      </c>
      <c r="Z587" s="321"/>
      <c r="AA587" s="321"/>
      <c r="AB587" s="321"/>
    </row>
    <row r="588" spans="1:28" x14ac:dyDescent="0.25">
      <c r="A588" s="307" t="s">
        <v>1010</v>
      </c>
      <c r="B588" s="307" t="s">
        <v>493</v>
      </c>
      <c r="C588" s="308"/>
      <c r="D588" s="308" t="s">
        <v>262</v>
      </c>
      <c r="E588" s="308" t="s">
        <v>263</v>
      </c>
      <c r="F588" s="308">
        <v>482</v>
      </c>
      <c r="G588" s="309">
        <v>55.49</v>
      </c>
      <c r="H588" s="310">
        <v>10</v>
      </c>
      <c r="I588" s="311" t="s">
        <v>276</v>
      </c>
      <c r="J588" s="312"/>
      <c r="K588" s="308"/>
      <c r="L588" s="308" t="s">
        <v>263</v>
      </c>
      <c r="M588" s="313">
        <v>44649.107638888891</v>
      </c>
      <c r="N588" s="308" t="s">
        <v>263</v>
      </c>
      <c r="O588" s="313">
        <v>44649.923611111109</v>
      </c>
      <c r="P588" s="314" t="s">
        <v>266</v>
      </c>
      <c r="Q588" s="308" t="s">
        <v>267</v>
      </c>
      <c r="R588" s="308" t="s">
        <v>268</v>
      </c>
      <c r="S588" s="319"/>
      <c r="T588" s="316"/>
      <c r="U588" s="316"/>
      <c r="V588" s="316"/>
      <c r="W588" s="317" t="s">
        <v>479</v>
      </c>
      <c r="X588" s="317" t="s">
        <v>454</v>
      </c>
      <c r="Y588" s="320" t="s">
        <v>223</v>
      </c>
      <c r="Z588" s="321"/>
      <c r="AA588" s="321"/>
      <c r="AB588" s="321"/>
    </row>
    <row r="589" spans="1:28" x14ac:dyDescent="0.25">
      <c r="A589" s="307" t="s">
        <v>1011</v>
      </c>
      <c r="B589" s="307" t="s">
        <v>493</v>
      </c>
      <c r="C589" s="308"/>
      <c r="D589" s="308" t="s">
        <v>262</v>
      </c>
      <c r="E589" s="308" t="s">
        <v>263</v>
      </c>
      <c r="F589" s="308">
        <v>482</v>
      </c>
      <c r="G589" s="309">
        <v>55.49</v>
      </c>
      <c r="H589" s="310">
        <v>10</v>
      </c>
      <c r="I589" s="311" t="s">
        <v>276</v>
      </c>
      <c r="J589" s="312"/>
      <c r="K589" s="308"/>
      <c r="L589" s="308" t="s">
        <v>263</v>
      </c>
      <c r="M589" s="313">
        <v>44650.694444444445</v>
      </c>
      <c r="N589" s="308" t="s">
        <v>263</v>
      </c>
      <c r="O589" s="313">
        <v>44650.947916666664</v>
      </c>
      <c r="P589" s="314" t="s">
        <v>266</v>
      </c>
      <c r="Q589" s="308" t="s">
        <v>267</v>
      </c>
      <c r="R589" s="308" t="s">
        <v>268</v>
      </c>
      <c r="S589" s="319"/>
      <c r="T589" s="316"/>
      <c r="U589" s="316"/>
      <c r="V589" s="316"/>
      <c r="W589" s="317" t="s">
        <v>479</v>
      </c>
      <c r="X589" s="317" t="s">
        <v>454</v>
      </c>
      <c r="Y589" s="320" t="s">
        <v>223</v>
      </c>
      <c r="Z589" s="321"/>
      <c r="AA589" s="321"/>
      <c r="AB589" s="321"/>
    </row>
    <row r="590" spans="1:28" x14ac:dyDescent="0.25">
      <c r="A590" s="307" t="s">
        <v>1012</v>
      </c>
      <c r="B590" s="307" t="s">
        <v>666</v>
      </c>
      <c r="C590" s="308"/>
      <c r="D590" s="308" t="s">
        <v>262</v>
      </c>
      <c r="E590" s="308" t="s">
        <v>263</v>
      </c>
      <c r="F590" s="308">
        <v>2428</v>
      </c>
      <c r="G590" s="309">
        <v>68</v>
      </c>
      <c r="H590" s="310">
        <v>16</v>
      </c>
      <c r="I590" s="311" t="s">
        <v>276</v>
      </c>
      <c r="J590" s="312"/>
      <c r="K590" s="308"/>
      <c r="L590" s="308" t="s">
        <v>263</v>
      </c>
      <c r="M590" s="313">
        <v>44649.638888888891</v>
      </c>
      <c r="N590" s="308" t="s">
        <v>263</v>
      </c>
      <c r="O590" s="313">
        <v>44650.600694444445</v>
      </c>
      <c r="P590" s="314" t="s">
        <v>266</v>
      </c>
      <c r="Q590" s="308" t="s">
        <v>267</v>
      </c>
      <c r="R590" s="308" t="s">
        <v>268</v>
      </c>
      <c r="S590" s="319"/>
      <c r="T590" s="316"/>
      <c r="U590" s="316"/>
      <c r="V590" s="316"/>
      <c r="W590" s="317" t="s">
        <v>461</v>
      </c>
      <c r="X590" s="317" t="s">
        <v>454</v>
      </c>
      <c r="Y590" s="320" t="s">
        <v>223</v>
      </c>
      <c r="Z590" s="321"/>
      <c r="AA590" s="321"/>
      <c r="AB590" s="321"/>
    </row>
    <row r="591" spans="1:28" x14ac:dyDescent="0.25">
      <c r="A591" s="307" t="s">
        <v>1013</v>
      </c>
      <c r="B591" s="307" t="s">
        <v>503</v>
      </c>
      <c r="C591" s="308"/>
      <c r="D591" s="308" t="s">
        <v>262</v>
      </c>
      <c r="E591" s="308" t="s">
        <v>263</v>
      </c>
      <c r="F591" s="308">
        <v>494</v>
      </c>
      <c r="G591" s="309">
        <v>47.97</v>
      </c>
      <c r="H591" s="310">
        <v>10</v>
      </c>
      <c r="I591" s="311" t="s">
        <v>276</v>
      </c>
      <c r="J591" s="312"/>
      <c r="K591" s="308"/>
      <c r="L591" s="308" t="s">
        <v>263</v>
      </c>
      <c r="M591" s="313">
        <v>44650.010416666664</v>
      </c>
      <c r="N591" s="308" t="s">
        <v>263</v>
      </c>
      <c r="O591" s="313">
        <v>44650.854166666664</v>
      </c>
      <c r="P591" s="314" t="s">
        <v>266</v>
      </c>
      <c r="Q591" s="308" t="s">
        <v>267</v>
      </c>
      <c r="R591" s="308" t="s">
        <v>268</v>
      </c>
      <c r="S591" s="319"/>
      <c r="T591" s="316"/>
      <c r="U591" s="316"/>
      <c r="V591" s="316"/>
      <c r="W591" s="317" t="s">
        <v>479</v>
      </c>
      <c r="X591" s="317" t="s">
        <v>454</v>
      </c>
      <c r="Y591" s="320" t="s">
        <v>223</v>
      </c>
      <c r="Z591" s="321"/>
      <c r="AA591" s="321"/>
      <c r="AB591" s="321"/>
    </row>
    <row r="592" spans="1:28" x14ac:dyDescent="0.25">
      <c r="A592" s="307" t="s">
        <v>1014</v>
      </c>
      <c r="B592" s="307" t="s">
        <v>501</v>
      </c>
      <c r="C592" s="308"/>
      <c r="D592" s="308" t="s">
        <v>262</v>
      </c>
      <c r="E592" s="308" t="s">
        <v>263</v>
      </c>
      <c r="F592" s="308">
        <v>495</v>
      </c>
      <c r="G592" s="309">
        <v>45.29</v>
      </c>
      <c r="H592" s="310">
        <v>11</v>
      </c>
      <c r="I592" s="311" t="s">
        <v>276</v>
      </c>
      <c r="J592" s="312"/>
      <c r="K592" s="308"/>
      <c r="L592" s="308" t="s">
        <v>263</v>
      </c>
      <c r="M592" s="313">
        <v>44651.739583333336</v>
      </c>
      <c r="N592" s="308" t="s">
        <v>263</v>
      </c>
      <c r="O592" s="313">
        <v>44652.208333333336</v>
      </c>
      <c r="P592" s="314" t="s">
        <v>266</v>
      </c>
      <c r="Q592" s="308" t="s">
        <v>267</v>
      </c>
      <c r="R592" s="308" t="s">
        <v>268</v>
      </c>
      <c r="S592" s="319"/>
      <c r="T592" s="316"/>
      <c r="U592" s="316"/>
      <c r="V592" s="316"/>
      <c r="W592" s="317" t="s">
        <v>479</v>
      </c>
      <c r="X592" s="317" t="s">
        <v>454</v>
      </c>
      <c r="Y592" s="320" t="s">
        <v>223</v>
      </c>
      <c r="Z592" s="321"/>
      <c r="AA592" s="321"/>
      <c r="AB592" s="321"/>
    </row>
    <row r="593" spans="1:28" x14ac:dyDescent="0.25">
      <c r="A593" s="307" t="s">
        <v>1015</v>
      </c>
      <c r="B593" s="307" t="s">
        <v>493</v>
      </c>
      <c r="C593" s="308"/>
      <c r="D593" s="308" t="s">
        <v>262</v>
      </c>
      <c r="E593" s="308" t="s">
        <v>263</v>
      </c>
      <c r="F593" s="308">
        <v>482</v>
      </c>
      <c r="G593" s="309">
        <v>55.49</v>
      </c>
      <c r="H593" s="310">
        <v>10</v>
      </c>
      <c r="I593" s="311" t="s">
        <v>276</v>
      </c>
      <c r="J593" s="312"/>
      <c r="K593" s="308"/>
      <c r="L593" s="308" t="s">
        <v>263</v>
      </c>
      <c r="M593" s="313">
        <v>44651.284722222219</v>
      </c>
      <c r="N593" s="308" t="s">
        <v>263</v>
      </c>
      <c r="O593" s="313">
        <v>44652.006944444445</v>
      </c>
      <c r="P593" s="314" t="s">
        <v>266</v>
      </c>
      <c r="Q593" s="308" t="s">
        <v>267</v>
      </c>
      <c r="R593" s="308" t="s">
        <v>268</v>
      </c>
      <c r="S593" s="319"/>
      <c r="T593" s="316"/>
      <c r="U593" s="316"/>
      <c r="V593" s="316"/>
      <c r="W593" s="317" t="s">
        <v>479</v>
      </c>
      <c r="X593" s="317" t="s">
        <v>454</v>
      </c>
      <c r="Y593" s="320" t="s">
        <v>223</v>
      </c>
      <c r="Z593" s="321"/>
      <c r="AA593" s="321"/>
      <c r="AB593" s="321"/>
    </row>
    <row r="594" spans="1:28" x14ac:dyDescent="0.25">
      <c r="A594" s="307" t="s">
        <v>1016</v>
      </c>
      <c r="B594" s="307" t="s">
        <v>468</v>
      </c>
      <c r="C594" s="308"/>
      <c r="D594" s="308" t="s">
        <v>262</v>
      </c>
      <c r="E594" s="308" t="s">
        <v>263</v>
      </c>
      <c r="F594" s="308">
        <v>1315</v>
      </c>
      <c r="G594" s="309">
        <v>53.5</v>
      </c>
      <c r="H594" s="310">
        <v>13</v>
      </c>
      <c r="I594" s="311" t="s">
        <v>469</v>
      </c>
      <c r="J594" s="312"/>
      <c r="K594" s="308"/>
      <c r="L594" s="308" t="s">
        <v>263</v>
      </c>
      <c r="M594" s="313">
        <v>44651.600694444445</v>
      </c>
      <c r="N594" s="308" t="s">
        <v>263</v>
      </c>
      <c r="O594" s="313">
        <v>44651.999305555553</v>
      </c>
      <c r="P594" s="314" t="s">
        <v>266</v>
      </c>
      <c r="Q594" s="308" t="s">
        <v>267</v>
      </c>
      <c r="R594" s="308" t="s">
        <v>268</v>
      </c>
      <c r="S594" s="319"/>
      <c r="T594" s="316"/>
      <c r="U594" s="316"/>
      <c r="V594" s="316"/>
      <c r="W594" s="317" t="s">
        <v>479</v>
      </c>
      <c r="X594" s="317" t="s">
        <v>454</v>
      </c>
      <c r="Y594" s="320" t="s">
        <v>223</v>
      </c>
      <c r="Z594" s="321"/>
      <c r="AA594" s="321"/>
      <c r="AB594" s="321"/>
    </row>
    <row r="595" spans="1:28" x14ac:dyDescent="0.25">
      <c r="A595" s="307" t="s">
        <v>1017</v>
      </c>
      <c r="B595" s="307" t="s">
        <v>486</v>
      </c>
      <c r="C595" s="308"/>
      <c r="D595" s="308" t="s">
        <v>262</v>
      </c>
      <c r="E595" s="308" t="s">
        <v>263</v>
      </c>
      <c r="F595" s="308">
        <v>320</v>
      </c>
      <c r="G595" s="309">
        <v>47.28</v>
      </c>
      <c r="H595" s="310">
        <v>14</v>
      </c>
      <c r="I595" s="311" t="s">
        <v>276</v>
      </c>
      <c r="J595" s="312"/>
      <c r="K595" s="308"/>
      <c r="L595" s="308" t="s">
        <v>263</v>
      </c>
      <c r="M595" s="313">
        <v>44651.649305555555</v>
      </c>
      <c r="N595" s="308" t="s">
        <v>263</v>
      </c>
      <c r="O595" s="313">
        <v>44652.145833333336</v>
      </c>
      <c r="P595" s="314" t="s">
        <v>266</v>
      </c>
      <c r="Q595" s="308" t="s">
        <v>267</v>
      </c>
      <c r="R595" s="308" t="s">
        <v>268</v>
      </c>
      <c r="S595" s="319"/>
      <c r="T595" s="316"/>
      <c r="U595" s="316"/>
      <c r="V595" s="316"/>
      <c r="W595" s="317" t="s">
        <v>453</v>
      </c>
      <c r="X595" s="317" t="s">
        <v>454</v>
      </c>
      <c r="Y595" s="320" t="s">
        <v>223</v>
      </c>
      <c r="Z595" s="321"/>
      <c r="AA595" s="321"/>
      <c r="AB595" s="321"/>
    </row>
    <row r="596" spans="1:28" x14ac:dyDescent="0.25">
      <c r="A596" s="307" t="s">
        <v>1018</v>
      </c>
      <c r="B596" s="307" t="s">
        <v>456</v>
      </c>
      <c r="C596" s="308"/>
      <c r="D596" s="308" t="s">
        <v>262</v>
      </c>
      <c r="E596" s="308" t="s">
        <v>263</v>
      </c>
      <c r="F596" s="308">
        <v>318</v>
      </c>
      <c r="G596" s="309">
        <v>41.73</v>
      </c>
      <c r="H596" s="310">
        <v>8</v>
      </c>
      <c r="I596" s="311" t="s">
        <v>273</v>
      </c>
      <c r="J596" s="312"/>
      <c r="K596" s="308"/>
      <c r="L596" s="308" t="s">
        <v>263</v>
      </c>
      <c r="M596" s="313">
        <v>44648.711805555555</v>
      </c>
      <c r="N596" s="308" t="s">
        <v>263</v>
      </c>
      <c r="O596" s="313">
        <v>44649.295138888891</v>
      </c>
      <c r="P596" s="314" t="s">
        <v>266</v>
      </c>
      <c r="Q596" s="308" t="s">
        <v>267</v>
      </c>
      <c r="R596" s="308" t="s">
        <v>268</v>
      </c>
      <c r="S596" s="319"/>
      <c r="T596" s="316"/>
      <c r="U596" s="316"/>
      <c r="V596" s="316"/>
      <c r="W596" s="317" t="s">
        <v>461</v>
      </c>
      <c r="X596" s="317" t="s">
        <v>454</v>
      </c>
      <c r="Y596" s="320" t="s">
        <v>223</v>
      </c>
      <c r="Z596" s="321"/>
      <c r="AA596" s="321"/>
      <c r="AB596" s="321"/>
    </row>
    <row r="599" spans="1:28" x14ac:dyDescent="0.25">
      <c r="A599" s="200" t="s">
        <v>450</v>
      </c>
    </row>
  </sheetData>
  <pageMargins left="0.7" right="0.7" top="0.75" bottom="0.75" header="0.3" footer="0.3"/>
  <pageSetup orientation="portrait" verticalDpi="0" r:id="rId1"/>
  <ignoredErrors>
    <ignoredError sqref="A12:A596"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FORMATO-MPM01A</vt:lpstr>
      <vt:lpstr>Formato_MPM02A</vt:lpstr>
      <vt:lpstr>Formato MPM03</vt:lpstr>
      <vt:lpstr>Formato MPM03 (2)</vt:lpstr>
      <vt:lpstr>Formato MPM03 (3)</vt:lpstr>
      <vt:lpstr>'Mov. carga '!Área_de_impresión</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JENNIFFER YURITZY MAR MARTINEZ</cp:lastModifiedBy>
  <cp:lastPrinted>2019-12-24T16:24:39Z</cp:lastPrinted>
  <dcterms:created xsi:type="dcterms:W3CDTF">2010-12-29T18:43:41Z</dcterms:created>
  <dcterms:modified xsi:type="dcterms:W3CDTF">2022-04-22T13:49:29Z</dcterms:modified>
</cp:coreProperties>
</file>