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3180" tabRatio="81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N72" i="179" l="1"/>
  <c r="N65" i="179"/>
  <c r="N60" i="179"/>
  <c r="N46" i="179"/>
  <c r="N42" i="179"/>
  <c r="N16" i="179"/>
  <c r="N7" i="179" l="1"/>
  <c r="O54" i="179" l="1"/>
  <c r="E72" i="179" l="1"/>
  <c r="F72" i="179"/>
  <c r="G72" i="179"/>
  <c r="H72" i="179"/>
  <c r="I72" i="179"/>
  <c r="J72" i="179"/>
  <c r="K72" i="179"/>
  <c r="L72" i="179"/>
  <c r="M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L65" i="179" s="1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25" i="179" l="1"/>
  <c r="O7" i="179"/>
  <c r="O9" i="179" s="1"/>
  <c r="O60" i="179"/>
  <c r="O16" i="179"/>
  <c r="O72" i="179"/>
  <c r="O65" i="179"/>
  <c r="O46" i="179"/>
  <c r="O42" i="179"/>
</calcChain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<sst xmlns="http://schemas.openxmlformats.org/spreadsheetml/2006/main" count="142" uniqueCount="57">
  <si>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</si>
  <si>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</si>
  <si>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</si>
  <si>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</si>
  <si>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</si>
  <si>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</si>
  <si>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</si>
  <si>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</si>
  <si>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</si>
  <si>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</si>
  <si>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</si>
  <si>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</si>
  <si>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</si>
  <si>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</si>
  <si>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</si>
  <si>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</si>
  <si>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</si>
  <si>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</si>
  <si>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</si>
  <si>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</si>
  <si>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</si>
  <si>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</si>
  <si>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</si>
  <si>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</si>
  <si>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</si>
  <si>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</si>
  <si>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</si>
  <si>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</si>
  <si>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</si>
  <si>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</si>
  <si>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</si>
  <si>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</si>
  <si>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</si>
  <si>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</si>
  <si>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</si>
  <si>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</si>
  <si>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</si>
  <si>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</si>
  <si>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</si>
  <si>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</si>
  <si>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</si>
  <si>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</si>
  <si>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</si>
  <si>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</si>
  <si>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</si>
  <si>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</si>
  <si>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</si>
  <si>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</si>
  <si>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</si>
  <si>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</si>
  <si>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</si>
  <si>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2020</t>
  </si>
  <si>
    <t>Insumos transportados por PEMEX  Exploración y Producción al área de Plataformas por el Puerto de Dos Bocas 2020</t>
  </si>
  <si>
    <t>Movimiento mensual de carga Cabotaje en Terminal de Abastecimiento 2020</t>
  </si>
  <si>
    <t>Movimiento mensual de carga de Altura en la Terminal de Usos Multiples  2020</t>
  </si>
  <si>
    <t>Movimiento mensual de carga Cabotaje en Terminal de Usos Múltiples 2020</t>
  </si>
  <si>
    <t>Embarque y desembarque de pasajeros en la Terminal de Usos Múltiples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</si>
</sst>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6" xfId="11" applyFont="1" applyFill="1" applyBorder="1"/>
    <xf numFmtId="0" fontId="18" fillId="0" borderId="4" xfId="11" applyFont="1" applyBorder="1"/>
    <xf numFmtId="4" fontId="16" fillId="0" borderId="7" xfId="11" applyNumberFormat="1" applyFont="1" applyFill="1" applyBorder="1"/>
    <xf numFmtId="4" fontId="15" fillId="2" borderId="13" xfId="11" applyNumberFormat="1" applyFont="1" applyFill="1" applyBorder="1"/>
    <xf numFmtId="0" fontId="18" fillId="0" borderId="6" xfId="11" applyFont="1" applyBorder="1"/>
    <xf numFmtId="0" fontId="15" fillId="2" borderId="8" xfId="11" applyFont="1" applyFill="1" applyBorder="1"/>
    <xf numFmtId="4" fontId="15" fillId="2" borderId="10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6" xfId="11" applyFont="1" applyFill="1" applyBorder="1" applyAlignment="1">
      <alignment horizontal="justify" vertical="top" wrapText="1"/>
    </xf>
    <xf numFmtId="3" fontId="16" fillId="0" borderId="7" xfId="11" applyNumberFormat="1" applyFont="1" applyFill="1" applyBorder="1"/>
    <xf numFmtId="4" fontId="20" fillId="2" borderId="12" xfId="11" applyNumberFormat="1" applyFont="1" applyFill="1" applyBorder="1"/>
    <xf numFmtId="0" fontId="18" fillId="0" borderId="6" xfId="11" applyFont="1" applyFill="1" applyBorder="1" applyAlignment="1">
      <alignment wrapText="1"/>
    </xf>
    <xf numFmtId="0" fontId="20" fillId="2" borderId="8" xfId="11" applyFont="1" applyFill="1" applyBorder="1"/>
    <xf numFmtId="0" fontId="21" fillId="0" borderId="0" xfId="11" applyFont="1"/>
    <xf numFmtId="0" fontId="18" fillId="0" borderId="6" xfId="11" applyFont="1" applyFill="1" applyBorder="1" applyAlignment="1">
      <alignment horizontal="left" vertical="center" wrapText="1"/>
    </xf>
    <xf numFmtId="4" fontId="18" fillId="0" borderId="7" xfId="11" applyNumberFormat="1" applyFont="1" applyFill="1" applyBorder="1" applyAlignment="1">
      <alignment horizontal="right"/>
    </xf>
    <xf numFmtId="4" fontId="20" fillId="2" borderId="12" xfId="11" applyNumberFormat="1" applyFont="1" applyFill="1" applyBorder="1" applyAlignment="1">
      <alignment horizontal="right"/>
    </xf>
    <xf numFmtId="4" fontId="20" fillId="2" borderId="10" xfId="11" applyNumberFormat="1" applyFont="1" applyFill="1" applyBorder="1" applyAlignment="1">
      <alignment horizontal="right"/>
    </xf>
    <xf numFmtId="4" fontId="18" fillId="0" borderId="7" xfId="11" applyNumberFormat="1" applyFont="1" applyFill="1" applyBorder="1" applyAlignment="1">
      <alignment horizontal="right" wrapText="1"/>
    </xf>
    <xf numFmtId="4" fontId="20" fillId="2" borderId="7" xfId="11" applyNumberFormat="1" applyFont="1" applyFill="1" applyBorder="1" applyAlignment="1">
      <alignment horizontal="right"/>
    </xf>
    <xf numFmtId="0" fontId="18" fillId="0" borderId="6" xfId="11" applyFont="1" applyFill="1" applyBorder="1" applyAlignment="1">
      <alignment horizontal="left" vertical="center"/>
    </xf>
    <xf numFmtId="0" fontId="18" fillId="0" borderId="7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6" xfId="11" applyFont="1" applyFill="1" applyBorder="1"/>
    <xf numFmtId="4" fontId="20" fillId="0" borderId="7" xfId="11" applyNumberFormat="1" applyFont="1" applyFill="1" applyBorder="1" applyAlignment="1">
      <alignment horizontal="right"/>
    </xf>
    <xf numFmtId="0" fontId="18" fillId="0" borderId="16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1" xfId="11" applyFont="1" applyFill="1" applyBorder="1"/>
    <xf numFmtId="4" fontId="18" fillId="0" borderId="20" xfId="11" applyNumberFormat="1" applyFont="1" applyFill="1" applyBorder="1" applyAlignment="1">
      <alignment horizontal="right"/>
    </xf>
    <xf numFmtId="0" fontId="20" fillId="0" borderId="16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9" xfId="11" applyNumberFormat="1" applyFont="1" applyFill="1" applyBorder="1" applyAlignment="1">
      <alignment horizontal="right"/>
    </xf>
    <xf numFmtId="4" fontId="18" fillId="0" borderId="22" xfId="11" applyNumberFormat="1" applyFont="1" applyFill="1" applyBorder="1" applyAlignment="1">
      <alignment horizontal="right"/>
    </xf>
    <xf numFmtId="3" fontId="20" fillId="2" borderId="10" xfId="11" applyNumberFormat="1" applyFont="1" applyFill="1" applyBorder="1" applyAlignment="1">
      <alignment horizontal="right"/>
    </xf>
    <xf numFmtId="4" fontId="20" fillId="2" borderId="21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7" xfId="11" applyNumberFormat="1" applyFont="1" applyFill="1" applyBorder="1" applyAlignment="1">
      <alignment horizontal="right"/>
    </xf>
    <xf numFmtId="3" fontId="20" fillId="2" borderId="7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168" fontId="20" fillId="2" borderId="10" xfId="11" applyNumberFormat="1" applyFont="1" applyFill="1" applyBorder="1" applyAlignment="1">
      <alignment horizontal="right"/>
    </xf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4" xfId="11" applyFont="1" applyFill="1" applyBorder="1"/>
    <xf numFmtId="0" fontId="19" fillId="3" borderId="15" xfId="11" applyFont="1" applyFill="1" applyBorder="1" applyAlignment="1">
      <alignment horizontal="center"/>
    </xf>
    <xf numFmtId="0" fontId="19" fillId="3" borderId="13" xfId="11" applyFont="1" applyFill="1" applyBorder="1" applyAlignment="1">
      <alignment horizontal="center"/>
    </xf>
    <xf numFmtId="0" fontId="19" fillId="3" borderId="17" xfId="11" applyFont="1" applyFill="1" applyBorder="1"/>
    <xf numFmtId="0" fontId="19" fillId="3" borderId="18" xfId="11" applyFont="1" applyFill="1" applyBorder="1" applyAlignment="1">
      <alignment horizontal="center"/>
    </xf>
    <xf numFmtId="0" fontId="19" fillId="3" borderId="19" xfId="11" applyFont="1" applyFill="1" applyBorder="1" applyAlignment="1">
      <alignment horizontal="center"/>
    </xf>
    <xf numFmtId="4" fontId="8" fillId="0" borderId="0" xfId="0" applyNumberFormat="1" applyFont="1"/>
    <xf numFmtId="168" fontId="18" fillId="0" borderId="7" xfId="11" applyNumberFormat="1" applyFont="1" applyFill="1" applyBorder="1" applyAlignment="1">
      <alignment horizontal="right"/>
    </xf>
    <xf numFmtId="4" fontId="18" fillId="0" borderId="5" xfId="11" applyNumberFormat="1" applyFont="1" applyFill="1" applyBorder="1" applyAlignment="1"/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2</xdr:col>
      <xdr:colOff>231910</xdr:colOff>
      <xdr:row>12</xdr:row>
      <xdr:rowOff>306457</xdr:rowOff>
    </xdr:from>
    <xdr:to>
      <xdr:col>2</xdr:col>
      <xdr:colOff>389281</xdr:colOff>
      <xdr:row>12</xdr:row>
      <xdr:rowOff>455545</xdr:rowOff>
    </xdr:to>
    <xdr:sp macro="" textlink="">
      <xdr:nvSpPr>
        <xdr:cNvPr id="3" name="CuadroTexto 2"/>
        <xdr:cNvSpPr txBox="1"/>
      </xdr:nvSpPr>
      <xdr:spPr>
        <a:xfrm>
          <a:off x="2054084" y="2244587"/>
          <a:ext cx="157371" cy="1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2" t="s">
        <v>14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4" t="s">
        <v>13</v>
      </c>
      <c r="P3" s="5"/>
    </row>
    <row r="4" spans="2:43" s="4" customFormat="1" ht="14.25" thickBot="1" x14ac:dyDescent="0.3">
      <c r="B4" s="26" t="s">
        <v>15</v>
      </c>
      <c r="C4" s="27">
        <v>2086436.51</v>
      </c>
      <c r="D4" s="27">
        <v>1894590.48</v>
      </c>
      <c r="E4" s="27">
        <v>2185252.54</v>
      </c>
      <c r="F4" s="27">
        <v>2243576.98</v>
      </c>
      <c r="G4" s="27">
        <v>2061943.97</v>
      </c>
      <c r="H4" s="27">
        <v>1646119.21</v>
      </c>
      <c r="I4" s="27">
        <v>1929755.56</v>
      </c>
      <c r="J4" s="27">
        <v>2110913.81</v>
      </c>
      <c r="K4" s="27">
        <v>1663130.31</v>
      </c>
      <c r="L4" s="27">
        <v>1713974.44</v>
      </c>
      <c r="M4" s="27">
        <v>2182533.81</v>
      </c>
      <c r="N4" s="23">
        <v>2094734.44</v>
      </c>
      <c r="O4" s="28">
        <f>SUM(C4:N4)</f>
        <v>23812962.060000002</v>
      </c>
      <c r="P4" s="6"/>
      <c r="Q4" s="2"/>
    </row>
    <row r="5" spans="2:43" s="4" customFormat="1" ht="14.25" thickBot="1" x14ac:dyDescent="0.3">
      <c r="B5" s="25" t="s">
        <v>16</v>
      </c>
      <c r="C5" s="27">
        <v>0</v>
      </c>
      <c r="D5" s="27">
        <v>0</v>
      </c>
      <c r="E5" s="27">
        <v>148669.84</v>
      </c>
      <c r="F5" s="27">
        <v>128086.83</v>
      </c>
      <c r="G5" s="27">
        <v>34878.730000000003</v>
      </c>
      <c r="H5" s="27">
        <v>158787.14000000001</v>
      </c>
      <c r="I5" s="27">
        <v>158977.14000000001</v>
      </c>
      <c r="J5" s="27">
        <v>86295.08</v>
      </c>
      <c r="K5" s="27">
        <v>158496.19</v>
      </c>
      <c r="L5" s="27">
        <v>0</v>
      </c>
      <c r="M5" s="27">
        <v>0</v>
      </c>
      <c r="N5" s="27">
        <v>0</v>
      </c>
      <c r="O5" s="28">
        <f>SUM(C5:N5)</f>
        <v>874190.95</v>
      </c>
      <c r="P5" s="6"/>
      <c r="Q5" s="2"/>
    </row>
    <row r="6" spans="2:43" s="4" customFormat="1" ht="13.5" x14ac:dyDescent="0.25">
      <c r="B6" s="29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8">
        <f>SUM(C6:N6)</f>
        <v>0</v>
      </c>
      <c r="P6" s="7"/>
      <c r="Q6" s="8"/>
    </row>
    <row r="7" spans="2:43" s="9" customFormat="1" ht="13.5" thickBot="1" x14ac:dyDescent="0.3">
      <c r="B7" s="30" t="s">
        <v>13</v>
      </c>
      <c r="C7" s="31">
        <f t="shared" ref="C7:N7" si="0">SUM(C4:C6)</f>
        <v>2086436.51</v>
      </c>
      <c r="D7" s="31">
        <f t="shared" si="0"/>
        <v>1894590.48</v>
      </c>
      <c r="E7" s="31">
        <f t="shared" si="0"/>
        <v>2333922.38</v>
      </c>
      <c r="F7" s="31">
        <f t="shared" si="0"/>
        <v>2371663.81</v>
      </c>
      <c r="G7" s="31">
        <f>SUM(G4:G6)</f>
        <v>2096822.7</v>
      </c>
      <c r="H7" s="31">
        <f t="shared" si="0"/>
        <v>1804906.35</v>
      </c>
      <c r="I7" s="31">
        <f t="shared" si="0"/>
        <v>2088732.7000000002</v>
      </c>
      <c r="J7" s="31">
        <f t="shared" si="0"/>
        <v>2197208.89</v>
      </c>
      <c r="K7" s="31">
        <f t="shared" si="0"/>
        <v>1821626.5</v>
      </c>
      <c r="L7" s="31">
        <f t="shared" si="0"/>
        <v>1713974.44</v>
      </c>
      <c r="M7" s="31">
        <f t="shared" si="0"/>
        <v>2182533.81</v>
      </c>
      <c r="N7" s="31">
        <f t="shared" si="0"/>
        <v>2094734.44</v>
      </c>
      <c r="O7" s="31">
        <f>SUM(C7:N7)</f>
        <v>24687153.010000002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Q8" s="2"/>
    </row>
    <row r="9" spans="2:43" s="4" customFormat="1" ht="13.5" x14ac:dyDescent="0.25">
      <c r="B9" s="16" t="s">
        <v>19</v>
      </c>
      <c r="C9" s="1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>
        <f>O7-G9-H9</f>
        <v>24687153.010000002</v>
      </c>
      <c r="P9" s="2"/>
      <c r="Q9" s="10"/>
    </row>
    <row r="10" spans="2:43" s="4" customFormat="1" ht="15" x14ac:dyDescent="0.2">
      <c r="B10" s="84" t="s">
        <v>52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5" t="s">
        <v>14</v>
      </c>
      <c r="C12" s="76" t="s">
        <v>1</v>
      </c>
      <c r="D12" s="76" t="s">
        <v>2</v>
      </c>
      <c r="E12" s="76" t="s">
        <v>3</v>
      </c>
      <c r="F12" s="76" t="s">
        <v>4</v>
      </c>
      <c r="G12" s="76" t="s">
        <v>5</v>
      </c>
      <c r="H12" s="76" t="s">
        <v>6</v>
      </c>
      <c r="I12" s="76" t="s">
        <v>7</v>
      </c>
      <c r="J12" s="76" t="s">
        <v>8</v>
      </c>
      <c r="K12" s="76" t="s">
        <v>9</v>
      </c>
      <c r="L12" s="76" t="s">
        <v>10</v>
      </c>
      <c r="M12" s="76" t="s">
        <v>11</v>
      </c>
      <c r="N12" s="76" t="s">
        <v>12</v>
      </c>
      <c r="O12" s="77" t="s">
        <v>13</v>
      </c>
      <c r="P12" s="5"/>
    </row>
    <row r="13" spans="2:43" s="4" customFormat="1" ht="40.5" customHeight="1" x14ac:dyDescent="0.25">
      <c r="B13" s="36" t="s">
        <v>20</v>
      </c>
      <c r="C13" s="37">
        <v>212910</v>
      </c>
      <c r="D13" s="37">
        <v>218618</v>
      </c>
      <c r="E13" s="37">
        <v>278918</v>
      </c>
      <c r="F13" s="37">
        <v>217501</v>
      </c>
      <c r="G13" s="37">
        <v>281984</v>
      </c>
      <c r="H13" s="37">
        <v>148339</v>
      </c>
      <c r="I13" s="37">
        <v>224042</v>
      </c>
      <c r="J13" s="37">
        <v>239914</v>
      </c>
      <c r="K13" s="37">
        <v>216859</v>
      </c>
      <c r="L13" s="37">
        <v>196347</v>
      </c>
      <c r="M13" s="37">
        <v>170831</v>
      </c>
      <c r="N13" s="37">
        <v>173883</v>
      </c>
      <c r="O13" s="38">
        <f>SUM(C13:N13)</f>
        <v>2580146</v>
      </c>
      <c r="P13" s="11"/>
    </row>
    <row r="14" spans="2:43" s="4" customFormat="1" ht="40.5" customHeight="1" x14ac:dyDescent="0.25">
      <c r="B14" s="36" t="s">
        <v>21</v>
      </c>
      <c r="C14" s="37">
        <v>35115</v>
      </c>
      <c r="D14" s="37">
        <v>28145</v>
      </c>
      <c r="E14" s="37">
        <v>28885</v>
      </c>
      <c r="F14" s="37">
        <v>23347</v>
      </c>
      <c r="G14" s="37">
        <v>18560</v>
      </c>
      <c r="H14" s="37">
        <v>20707</v>
      </c>
      <c r="I14" s="37">
        <v>23441</v>
      </c>
      <c r="J14" s="37">
        <v>21364</v>
      </c>
      <c r="K14" s="37">
        <v>15179</v>
      </c>
      <c r="L14" s="37">
        <v>11181</v>
      </c>
      <c r="M14" s="37">
        <v>17367</v>
      </c>
      <c r="N14" s="37">
        <v>23054</v>
      </c>
      <c r="O14" s="38">
        <f>SUM(C14:N14)</f>
        <v>266345</v>
      </c>
      <c r="P14" s="11"/>
    </row>
    <row r="15" spans="2:43" s="4" customFormat="1" ht="40.5" x14ac:dyDescent="0.25">
      <c r="B15" s="39" t="s">
        <v>22</v>
      </c>
      <c r="C15" s="37">
        <v>1153</v>
      </c>
      <c r="D15" s="37">
        <v>1132</v>
      </c>
      <c r="E15" s="37">
        <v>2106</v>
      </c>
      <c r="F15" s="37">
        <v>1520</v>
      </c>
      <c r="G15" s="37">
        <v>1207</v>
      </c>
      <c r="H15" s="37">
        <v>979</v>
      </c>
      <c r="I15" s="37">
        <v>1322</v>
      </c>
      <c r="J15" s="37">
        <v>1380</v>
      </c>
      <c r="K15" s="37">
        <v>1444</v>
      </c>
      <c r="L15" s="37">
        <v>1102</v>
      </c>
      <c r="M15" s="37">
        <v>1204</v>
      </c>
      <c r="N15" s="37">
        <v>993</v>
      </c>
      <c r="O15" s="38">
        <f>SUM(C15:N15)</f>
        <v>15542</v>
      </c>
      <c r="P15" s="11"/>
    </row>
    <row r="16" spans="2:43" s="4" customFormat="1" ht="14.25" thickBot="1" x14ac:dyDescent="0.3">
      <c r="B16" s="40" t="s">
        <v>13</v>
      </c>
      <c r="C16" s="31">
        <f t="shared" ref="C16:N16" si="1">SUM(C13:C15)</f>
        <v>249178</v>
      </c>
      <c r="D16" s="31">
        <f t="shared" si="1"/>
        <v>247895</v>
      </c>
      <c r="E16" s="31">
        <f>SUM(E13:E15)</f>
        <v>309909</v>
      </c>
      <c r="F16" s="31">
        <f t="shared" si="1"/>
        <v>242368</v>
      </c>
      <c r="G16" s="31">
        <f t="shared" si="1"/>
        <v>301751</v>
      </c>
      <c r="H16" s="31">
        <f>SUM(H13:H15)</f>
        <v>170025</v>
      </c>
      <c r="I16" s="31">
        <f t="shared" si="1"/>
        <v>248805</v>
      </c>
      <c r="J16" s="31">
        <f t="shared" si="1"/>
        <v>262658</v>
      </c>
      <c r="K16" s="31">
        <f t="shared" si="1"/>
        <v>233482</v>
      </c>
      <c r="L16" s="31">
        <f t="shared" si="1"/>
        <v>208630</v>
      </c>
      <c r="M16" s="31">
        <f t="shared" si="1"/>
        <v>189402</v>
      </c>
      <c r="N16" s="31">
        <f t="shared" si="1"/>
        <v>197930</v>
      </c>
      <c r="O16" s="38">
        <f>SUM(C16:N16)</f>
        <v>2862033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1" t="s">
        <v>18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8"/>
    </row>
    <row r="18" spans="2:17" s="12" customFormat="1" ht="13.5" x14ac:dyDescent="0.25">
      <c r="B18" s="41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1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4" t="s">
        <v>53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8" t="s">
        <v>25</v>
      </c>
      <c r="C23" s="79" t="s">
        <v>1</v>
      </c>
      <c r="D23" s="79" t="s">
        <v>2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79" t="s">
        <v>9</v>
      </c>
      <c r="L23" s="79" t="s">
        <v>10</v>
      </c>
      <c r="M23" s="79" t="s">
        <v>11</v>
      </c>
      <c r="N23" s="79" t="s">
        <v>12</v>
      </c>
      <c r="O23" s="80" t="s">
        <v>13</v>
      </c>
      <c r="Q23" s="2"/>
    </row>
    <row r="24" spans="2:17" ht="13.5" x14ac:dyDescent="0.25">
      <c r="B24" s="42" t="s">
        <v>26</v>
      </c>
      <c r="C24" s="43">
        <v>37383.025000000001</v>
      </c>
      <c r="D24" s="43">
        <v>24930.18</v>
      </c>
      <c r="E24" s="43">
        <v>37797.364999999998</v>
      </c>
      <c r="F24" s="82">
        <v>49695.578000000001</v>
      </c>
      <c r="G24" s="82">
        <v>30701.486000000001</v>
      </c>
      <c r="H24" s="43">
        <v>24768.083999999999</v>
      </c>
      <c r="I24" s="83">
        <v>30841.355000000003</v>
      </c>
      <c r="J24" s="83">
        <v>31004.885999999999</v>
      </c>
      <c r="K24" s="43">
        <v>24874.444</v>
      </c>
      <c r="L24" s="43">
        <v>24946.526999999998</v>
      </c>
      <c r="M24" s="43">
        <v>24880.200999999997</v>
      </c>
      <c r="N24" s="43">
        <v>31081.679</v>
      </c>
      <c r="O24" s="44">
        <f>SUM(C24:N24)</f>
        <v>372904.81000000006</v>
      </c>
      <c r="Q24" s="2"/>
    </row>
    <row r="25" spans="2:17" ht="14.25" thickBot="1" x14ac:dyDescent="0.3">
      <c r="B25" s="40" t="s">
        <v>13</v>
      </c>
      <c r="C25" s="45">
        <f t="shared" ref="C25:N25" si="2">SUM(C24:C24)</f>
        <v>37383.025000000001</v>
      </c>
      <c r="D25" s="45">
        <f t="shared" si="2"/>
        <v>24930.18</v>
      </c>
      <c r="E25" s="45">
        <f t="shared" si="2"/>
        <v>37797.364999999998</v>
      </c>
      <c r="F25" s="45">
        <f t="shared" si="2"/>
        <v>49695.578000000001</v>
      </c>
      <c r="G25" s="45">
        <f t="shared" si="2"/>
        <v>30701.486000000001</v>
      </c>
      <c r="H25" s="45">
        <f t="shared" si="2"/>
        <v>24768.083999999999</v>
      </c>
      <c r="I25" s="45">
        <f t="shared" si="2"/>
        <v>30841.355000000003</v>
      </c>
      <c r="J25" s="45">
        <f t="shared" si="2"/>
        <v>31004.885999999999</v>
      </c>
      <c r="K25" s="45">
        <f t="shared" si="2"/>
        <v>24874.444</v>
      </c>
      <c r="L25" s="45">
        <f t="shared" si="2"/>
        <v>24946.526999999998</v>
      </c>
      <c r="M25" s="45">
        <f t="shared" si="2"/>
        <v>24880.200999999997</v>
      </c>
      <c r="N25" s="45">
        <f t="shared" si="2"/>
        <v>31081.679</v>
      </c>
      <c r="O25" s="44">
        <f>SUM(C25:N25)</f>
        <v>372904.81000000006</v>
      </c>
    </row>
    <row r="26" spans="2:17" s="4" customFormat="1" ht="13.5" x14ac:dyDescent="0.25">
      <c r="B26" s="41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7" s="4" customFormat="1" ht="13.5" x14ac:dyDescent="0.25">
      <c r="B27" s="41" t="s">
        <v>18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7" s="4" customFormat="1" ht="15" x14ac:dyDescent="0.2">
      <c r="B28" s="84" t="s">
        <v>54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8" t="s">
        <v>25</v>
      </c>
      <c r="C30" s="79" t="s">
        <v>1</v>
      </c>
      <c r="D30" s="79" t="s">
        <v>2</v>
      </c>
      <c r="E30" s="79" t="s">
        <v>3</v>
      </c>
      <c r="F30" s="79" t="s">
        <v>4</v>
      </c>
      <c r="G30" s="79" t="s">
        <v>5</v>
      </c>
      <c r="H30" s="79" t="s">
        <v>6</v>
      </c>
      <c r="I30" s="79" t="s">
        <v>7</v>
      </c>
      <c r="J30" s="79" t="s">
        <v>8</v>
      </c>
      <c r="K30" s="79" t="s">
        <v>9</v>
      </c>
      <c r="L30" s="79" t="s">
        <v>10</v>
      </c>
      <c r="M30" s="79" t="s">
        <v>11</v>
      </c>
      <c r="N30" s="79" t="s">
        <v>12</v>
      </c>
      <c r="O30" s="80" t="s">
        <v>13</v>
      </c>
    </row>
    <row r="31" spans="2:17" s="5" customFormat="1" ht="14.25" customHeight="1" x14ac:dyDescent="0.25">
      <c r="B31" s="25" t="s">
        <v>27</v>
      </c>
      <c r="C31" s="46">
        <v>676.88900000000001</v>
      </c>
      <c r="D31" s="46">
        <v>0</v>
      </c>
      <c r="E31" s="46">
        <v>988</v>
      </c>
      <c r="F31" s="46">
        <v>0</v>
      </c>
      <c r="G31" s="46">
        <v>0</v>
      </c>
      <c r="H31" s="46">
        <v>0</v>
      </c>
      <c r="I31" s="46">
        <v>1249.585</v>
      </c>
      <c r="J31" s="46">
        <v>0</v>
      </c>
      <c r="K31" s="46">
        <v>408.22500000000002</v>
      </c>
      <c r="L31" s="46">
        <v>0</v>
      </c>
      <c r="M31" s="46">
        <v>319.3</v>
      </c>
      <c r="N31" s="46">
        <v>908.39800000000002</v>
      </c>
      <c r="O31" s="47">
        <f>SUM(C31:N31)</f>
        <v>4550.3969999999999</v>
      </c>
    </row>
    <row r="32" spans="2:17" s="5" customFormat="1" ht="14.25" customHeight="1" x14ac:dyDescent="0.25">
      <c r="B32" s="25" t="s">
        <v>28</v>
      </c>
      <c r="C32" s="43">
        <v>0</v>
      </c>
      <c r="D32" s="46">
        <v>0</v>
      </c>
      <c r="E32" s="46">
        <v>0</v>
      </c>
      <c r="F32" s="46">
        <v>1235</v>
      </c>
      <c r="G32" s="46">
        <v>6372.6620000000003</v>
      </c>
      <c r="H32" s="46">
        <v>1612.028</v>
      </c>
      <c r="I32" s="46">
        <v>61</v>
      </c>
      <c r="J32" s="46">
        <v>200</v>
      </c>
      <c r="K32" s="46">
        <v>0</v>
      </c>
      <c r="L32" s="46">
        <v>0</v>
      </c>
      <c r="M32" s="46">
        <v>0</v>
      </c>
      <c r="N32" s="46">
        <v>0</v>
      </c>
      <c r="O32" s="47">
        <f>SUM(C32:N32)</f>
        <v>9480.69</v>
      </c>
    </row>
    <row r="33" spans="2:17" s="5" customFormat="1" ht="13.5" x14ac:dyDescent="0.25">
      <c r="B33" s="25" t="s">
        <v>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7">
        <f t="shared" ref="O33:O46" si="3">SUM(C33:N33)</f>
        <v>0</v>
      </c>
    </row>
    <row r="34" spans="2:17" s="14" customFormat="1" ht="13.5" x14ac:dyDescent="0.25">
      <c r="B34" s="48" t="s">
        <v>45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7">
        <f t="shared" si="3"/>
        <v>0</v>
      </c>
    </row>
    <row r="35" spans="2:17" s="3" customFormat="1" ht="13.5" x14ac:dyDescent="0.25">
      <c r="B35" s="42" t="s">
        <v>46</v>
      </c>
      <c r="C35" s="43">
        <v>0</v>
      </c>
      <c r="D35" s="43">
        <v>15000</v>
      </c>
      <c r="E35" s="43">
        <v>15000</v>
      </c>
      <c r="F35" s="43">
        <v>15000</v>
      </c>
      <c r="G35" s="43">
        <v>15000</v>
      </c>
      <c r="H35" s="43">
        <v>0</v>
      </c>
      <c r="I35" s="43">
        <v>5000</v>
      </c>
      <c r="J35" s="43">
        <v>8100</v>
      </c>
      <c r="K35" s="43">
        <v>0</v>
      </c>
      <c r="L35" s="43">
        <v>0</v>
      </c>
      <c r="M35" s="43">
        <v>0</v>
      </c>
      <c r="N35" s="43">
        <v>0</v>
      </c>
      <c r="O35" s="47">
        <f t="shared" si="3"/>
        <v>73100</v>
      </c>
    </row>
    <row r="36" spans="2:17" s="3" customFormat="1" ht="13.5" x14ac:dyDescent="0.25">
      <c r="B36" s="48" t="s">
        <v>47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7">
        <f t="shared" si="3"/>
        <v>0</v>
      </c>
    </row>
    <row r="37" spans="2:17" s="3" customFormat="1" ht="13.5" x14ac:dyDescent="0.25">
      <c r="B37" s="49" t="s">
        <v>43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47">
        <f t="shared" si="3"/>
        <v>0</v>
      </c>
    </row>
    <row r="38" spans="2:17" s="3" customFormat="1" ht="13.5" x14ac:dyDescent="0.25">
      <c r="B38" s="51" t="s">
        <v>41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47">
        <f t="shared" si="3"/>
        <v>0</v>
      </c>
    </row>
    <row r="39" spans="2:17" s="3" customFormat="1" ht="13.5" x14ac:dyDescent="0.25">
      <c r="B39" s="51" t="s">
        <v>42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47">
        <f t="shared" si="3"/>
        <v>0</v>
      </c>
    </row>
    <row r="40" spans="2:17" s="4" customFormat="1" ht="13.5" x14ac:dyDescent="0.25">
      <c r="B40" s="52" t="s">
        <v>29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47">
        <f t="shared" si="3"/>
        <v>0</v>
      </c>
    </row>
    <row r="41" spans="2:17" s="5" customFormat="1" ht="14.25" customHeight="1" x14ac:dyDescent="0.25">
      <c r="B41" s="4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7">
        <f t="shared" si="3"/>
        <v>0</v>
      </c>
    </row>
    <row r="42" spans="2:17" s="4" customFormat="1" ht="14.25" customHeight="1" x14ac:dyDescent="0.25">
      <c r="B42" s="53" t="s">
        <v>31</v>
      </c>
      <c r="C42" s="54">
        <f>SUM(C43:C45)</f>
        <v>116365.337</v>
      </c>
      <c r="D42" s="54">
        <f t="shared" ref="D42:N42" si="4">SUM(D43:D45)</f>
        <v>44861.5</v>
      </c>
      <c r="E42" s="54">
        <f t="shared" si="4"/>
        <v>98509.774999999994</v>
      </c>
      <c r="F42" s="54">
        <f t="shared" si="4"/>
        <v>85270.923999999999</v>
      </c>
      <c r="G42" s="54">
        <f t="shared" si="4"/>
        <v>28451.31</v>
      </c>
      <c r="H42" s="54">
        <f t="shared" si="4"/>
        <v>7111.6859999999997</v>
      </c>
      <c r="I42" s="54">
        <f t="shared" si="4"/>
        <v>3146.49</v>
      </c>
      <c r="J42" s="54">
        <f t="shared" si="4"/>
        <v>31399.927</v>
      </c>
      <c r="K42" s="54">
        <f t="shared" si="4"/>
        <v>65977.649999999994</v>
      </c>
      <c r="L42" s="54">
        <f t="shared" si="4"/>
        <v>82952.663</v>
      </c>
      <c r="M42" s="54">
        <f t="shared" si="4"/>
        <v>54642.347000000002</v>
      </c>
      <c r="N42" s="54">
        <f t="shared" si="4"/>
        <v>61061.159</v>
      </c>
      <c r="O42" s="47">
        <f t="shared" si="3"/>
        <v>679750.76799999981</v>
      </c>
    </row>
    <row r="43" spans="2:17" s="4" customFormat="1" ht="14.25" customHeight="1" x14ac:dyDescent="0.25">
      <c r="B43" s="55" t="s">
        <v>37</v>
      </c>
      <c r="C43" s="43">
        <v>0</v>
      </c>
      <c r="D43" s="43">
        <v>0</v>
      </c>
      <c r="E43" s="43">
        <v>6985.0590000000002</v>
      </c>
      <c r="F43" s="43">
        <v>9339.8829999999998</v>
      </c>
      <c r="G43" s="43">
        <v>0</v>
      </c>
      <c r="H43" s="43">
        <v>7111.6859999999997</v>
      </c>
      <c r="I43" s="43">
        <v>0</v>
      </c>
      <c r="J43" s="43">
        <v>0</v>
      </c>
      <c r="K43" s="43">
        <v>0</v>
      </c>
      <c r="L43" s="43">
        <v>10423.194</v>
      </c>
      <c r="M43" s="43">
        <v>0</v>
      </c>
      <c r="N43" s="43">
        <v>0</v>
      </c>
      <c r="O43" s="47">
        <f t="shared" si="3"/>
        <v>33859.822</v>
      </c>
      <c r="Q43" s="2"/>
    </row>
    <row r="44" spans="2:17" s="4" customFormat="1" ht="14.25" customHeight="1" x14ac:dyDescent="0.25">
      <c r="B44" s="55" t="s">
        <v>50</v>
      </c>
      <c r="C44" s="43">
        <v>116365.337</v>
      </c>
      <c r="D44" s="43">
        <v>44861.5</v>
      </c>
      <c r="E44" s="43">
        <v>91524.716</v>
      </c>
      <c r="F44" s="43">
        <v>75931.040999999997</v>
      </c>
      <c r="G44" s="43">
        <v>28451.31</v>
      </c>
      <c r="H44" s="43">
        <v>0</v>
      </c>
      <c r="I44" s="43">
        <v>0</v>
      </c>
      <c r="J44" s="43">
        <v>31399.927</v>
      </c>
      <c r="K44" s="43">
        <v>65977.649999999994</v>
      </c>
      <c r="L44" s="43">
        <v>72529.468999999997</v>
      </c>
      <c r="M44" s="43">
        <v>54642.347000000002</v>
      </c>
      <c r="N44" s="43">
        <v>61061.159</v>
      </c>
      <c r="O44" s="47">
        <f t="shared" si="3"/>
        <v>642744.45600000001</v>
      </c>
      <c r="Q44" s="2"/>
    </row>
    <row r="45" spans="2:17" s="4" customFormat="1" ht="14.25" customHeight="1" x14ac:dyDescent="0.25">
      <c r="B45" s="55" t="s">
        <v>49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3146.49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7">
        <f t="shared" si="3"/>
        <v>3146.49</v>
      </c>
    </row>
    <row r="46" spans="2:17" s="4" customFormat="1" ht="15" customHeight="1" thickBot="1" x14ac:dyDescent="0.3">
      <c r="B46" s="40" t="s">
        <v>13</v>
      </c>
      <c r="C46" s="45">
        <f>C31+C32+C33+C34+C35+C36+C37+C38+C39+C40+C42</f>
        <v>117042.226</v>
      </c>
      <c r="D46" s="45">
        <f t="shared" ref="D46:J46" si="5">D31+D32+D33+D34+D35+D36+D37+D38+D39+D40+D42</f>
        <v>59861.5</v>
      </c>
      <c r="E46" s="71">
        <f>E31+E32+E33+E34+E35+E36+E37+E38+E39+E40+E42</f>
        <v>114497.77499999999</v>
      </c>
      <c r="F46" s="45">
        <f t="shared" si="5"/>
        <v>101505.924</v>
      </c>
      <c r="G46" s="45">
        <f>G31+G32+G33+G34+G35+G36+G37+G38+G39+G40+G42</f>
        <v>49823.972000000002</v>
      </c>
      <c r="H46" s="45">
        <f t="shared" si="5"/>
        <v>8723.7139999999999</v>
      </c>
      <c r="I46" s="45">
        <f t="shared" si="5"/>
        <v>9457.0750000000007</v>
      </c>
      <c r="J46" s="45">
        <f t="shared" si="5"/>
        <v>39699.926999999996</v>
      </c>
      <c r="K46" s="45">
        <f>K31+K32+K33+K34+K35+K36+K37+K38+K39+K40+K42</f>
        <v>66385.875</v>
      </c>
      <c r="L46" s="45">
        <f t="shared" ref="L46:N46" si="6">L31+L32+L33+L34+L35+L36+L37+L38+L39+L40+L42</f>
        <v>82952.663</v>
      </c>
      <c r="M46" s="45">
        <f t="shared" si="6"/>
        <v>54961.647000000004</v>
      </c>
      <c r="N46" s="45">
        <f t="shared" si="6"/>
        <v>61969.557000000001</v>
      </c>
      <c r="O46" s="47">
        <f t="shared" si="3"/>
        <v>766881.8550000001</v>
      </c>
      <c r="P46" s="5"/>
    </row>
    <row r="47" spans="2:17" s="4" customFormat="1" ht="13.5" x14ac:dyDescent="0.25">
      <c r="B47" s="41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3"/>
    </row>
    <row r="48" spans="2:17" s="4" customFormat="1" ht="5.25" customHeight="1" x14ac:dyDescent="0.25">
      <c r="B48" s="4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3"/>
    </row>
    <row r="49" spans="2:20" s="4" customFormat="1" ht="15" x14ac:dyDescent="0.2">
      <c r="B49" s="84" t="s">
        <v>55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8" t="s">
        <v>25</v>
      </c>
      <c r="C51" s="79" t="s">
        <v>1</v>
      </c>
      <c r="D51" s="79" t="s">
        <v>2</v>
      </c>
      <c r="E51" s="79" t="s">
        <v>3</v>
      </c>
      <c r="F51" s="79" t="s">
        <v>4</v>
      </c>
      <c r="G51" s="79" t="s">
        <v>5</v>
      </c>
      <c r="H51" s="79" t="s">
        <v>6</v>
      </c>
      <c r="I51" s="79" t="s">
        <v>7</v>
      </c>
      <c r="J51" s="79" t="s">
        <v>8</v>
      </c>
      <c r="K51" s="79" t="s">
        <v>9</v>
      </c>
      <c r="L51" s="79" t="s">
        <v>10</v>
      </c>
      <c r="M51" s="79" t="s">
        <v>11</v>
      </c>
      <c r="N51" s="79" t="s">
        <v>12</v>
      </c>
      <c r="O51" s="80" t="s">
        <v>13</v>
      </c>
    </row>
    <row r="52" spans="2:20" s="4" customFormat="1" ht="13.5" x14ac:dyDescent="0.25">
      <c r="B52" s="49" t="s">
        <v>32</v>
      </c>
      <c r="C52" s="43">
        <v>2447</v>
      </c>
      <c r="D52" s="43">
        <v>2086</v>
      </c>
      <c r="E52" s="43">
        <v>2043</v>
      </c>
      <c r="F52" s="43">
        <v>1080</v>
      </c>
      <c r="G52" s="43">
        <v>5001</v>
      </c>
      <c r="H52" s="43">
        <v>1445</v>
      </c>
      <c r="I52" s="43">
        <v>853</v>
      </c>
      <c r="J52" s="43">
        <v>277</v>
      </c>
      <c r="K52" s="43">
        <v>618</v>
      </c>
      <c r="L52" s="43">
        <v>2527</v>
      </c>
      <c r="M52" s="43">
        <v>663</v>
      </c>
      <c r="N52" s="43">
        <v>1194</v>
      </c>
      <c r="O52" s="47">
        <f t="shared" ref="O52:O65" si="7">SUM(C52:N52)</f>
        <v>20234</v>
      </c>
    </row>
    <row r="53" spans="2:20" s="4" customFormat="1" ht="13.5" x14ac:dyDescent="0.25">
      <c r="B53" s="49" t="s">
        <v>33</v>
      </c>
      <c r="C53" s="43">
        <v>9683</v>
      </c>
      <c r="D53" s="43">
        <v>6238</v>
      </c>
      <c r="E53" s="43">
        <v>8546</v>
      </c>
      <c r="F53" s="43">
        <v>6291</v>
      </c>
      <c r="G53" s="43">
        <v>8706</v>
      </c>
      <c r="H53" s="43">
        <v>5522</v>
      </c>
      <c r="I53" s="43">
        <v>3955</v>
      </c>
      <c r="J53" s="43">
        <v>2367</v>
      </c>
      <c r="K53" s="43">
        <v>2062</v>
      </c>
      <c r="L53" s="43">
        <v>4286</v>
      </c>
      <c r="M53" s="43">
        <v>3876</v>
      </c>
      <c r="N53" s="43">
        <v>5351</v>
      </c>
      <c r="O53" s="47">
        <f t="shared" si="7"/>
        <v>66883</v>
      </c>
    </row>
    <row r="54" spans="2:20" s="4" customFormat="1" ht="13.5" x14ac:dyDescent="0.25">
      <c r="B54" s="42" t="s">
        <v>46</v>
      </c>
      <c r="C54" s="50">
        <v>0</v>
      </c>
      <c r="D54" s="50">
        <v>0</v>
      </c>
      <c r="E54" s="50">
        <v>0</v>
      </c>
      <c r="F54" s="50">
        <v>0</v>
      </c>
      <c r="G54" s="43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47">
        <f>SUM(C54:N54)</f>
        <v>0</v>
      </c>
    </row>
    <row r="55" spans="2:20" s="4" customFormat="1" ht="13.5" x14ac:dyDescent="0.25">
      <c r="B55" s="49" t="s">
        <v>43</v>
      </c>
      <c r="C55" s="50">
        <v>0</v>
      </c>
      <c r="D55" s="50">
        <v>0</v>
      </c>
      <c r="E55" s="50">
        <v>0</v>
      </c>
      <c r="F55" s="50">
        <v>0</v>
      </c>
      <c r="G55" s="43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47">
        <f t="shared" si="7"/>
        <v>0</v>
      </c>
    </row>
    <row r="56" spans="2:20" s="5" customFormat="1" ht="13.5" x14ac:dyDescent="0.25">
      <c r="B56" s="51" t="s">
        <v>41</v>
      </c>
      <c r="C56" s="57">
        <v>1227</v>
      </c>
      <c r="D56" s="57">
        <v>1215</v>
      </c>
      <c r="E56" s="57">
        <v>1162</v>
      </c>
      <c r="F56" s="57">
        <v>1235</v>
      </c>
      <c r="G56" s="57">
        <v>1101</v>
      </c>
      <c r="H56" s="57">
        <v>1007</v>
      </c>
      <c r="I56" s="50">
        <v>2460</v>
      </c>
      <c r="J56" s="50">
        <v>802</v>
      </c>
      <c r="K56" s="50">
        <v>630</v>
      </c>
      <c r="L56" s="50">
        <v>486</v>
      </c>
      <c r="M56" s="50">
        <v>746</v>
      </c>
      <c r="N56" s="50">
        <v>1124</v>
      </c>
      <c r="O56" s="47">
        <f t="shared" ref="O56" si="8">SUM(C56:N56)</f>
        <v>13195</v>
      </c>
    </row>
    <row r="57" spans="2:20" s="5" customFormat="1" ht="13.5" x14ac:dyDescent="0.25">
      <c r="B57" s="51" t="s">
        <v>42</v>
      </c>
      <c r="C57" s="57">
        <v>1166</v>
      </c>
      <c r="D57" s="57">
        <v>707</v>
      </c>
      <c r="E57" s="57">
        <v>762</v>
      </c>
      <c r="F57" s="57">
        <v>569</v>
      </c>
      <c r="G57" s="57">
        <v>518</v>
      </c>
      <c r="H57" s="57">
        <v>147</v>
      </c>
      <c r="I57" s="50">
        <v>316</v>
      </c>
      <c r="J57" s="50">
        <v>130</v>
      </c>
      <c r="K57" s="50">
        <v>581</v>
      </c>
      <c r="L57" s="50">
        <v>429</v>
      </c>
      <c r="M57" s="50">
        <v>75</v>
      </c>
      <c r="N57" s="50">
        <v>400</v>
      </c>
      <c r="O57" s="47">
        <f t="shared" si="7"/>
        <v>5800</v>
      </c>
    </row>
    <row r="58" spans="2:20" s="4" customFormat="1" ht="13.5" x14ac:dyDescent="0.25">
      <c r="B58" s="52" t="s">
        <v>34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7">
        <f t="shared" si="7"/>
        <v>0</v>
      </c>
    </row>
    <row r="59" spans="2:20" s="4" customFormat="1" ht="13.5" x14ac:dyDescent="0.25">
      <c r="B59" s="58" t="s">
        <v>35</v>
      </c>
      <c r="C59" s="50">
        <v>0</v>
      </c>
      <c r="D59" s="50">
        <v>0</v>
      </c>
      <c r="E59" s="50">
        <v>0</v>
      </c>
      <c r="F59" s="50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47">
        <f t="shared" si="7"/>
        <v>0</v>
      </c>
    </row>
    <row r="60" spans="2:20" s="4" customFormat="1" ht="13.5" x14ac:dyDescent="0.25">
      <c r="B60" s="60" t="s">
        <v>31</v>
      </c>
      <c r="C60" s="61">
        <f>SUM(C61:C64)</f>
        <v>12572</v>
      </c>
      <c r="D60" s="61">
        <f t="shared" ref="D60:N60" si="9">SUM(D61:D64)</f>
        <v>9262</v>
      </c>
      <c r="E60" s="61">
        <f t="shared" si="9"/>
        <v>8803</v>
      </c>
      <c r="F60" s="61">
        <f t="shared" si="9"/>
        <v>3005</v>
      </c>
      <c r="G60" s="61">
        <f t="shared" si="9"/>
        <v>8649</v>
      </c>
      <c r="H60" s="61">
        <f t="shared" si="9"/>
        <v>5325</v>
      </c>
      <c r="I60" s="61">
        <f t="shared" si="9"/>
        <v>5638</v>
      </c>
      <c r="J60" s="61">
        <f t="shared" si="9"/>
        <v>4508</v>
      </c>
      <c r="K60" s="61">
        <f t="shared" si="9"/>
        <v>3451</v>
      </c>
      <c r="L60" s="61">
        <f t="shared" si="9"/>
        <v>5917</v>
      </c>
      <c r="M60" s="61">
        <f t="shared" si="9"/>
        <v>10739</v>
      </c>
      <c r="N60" s="61">
        <f t="shared" si="9"/>
        <v>7474</v>
      </c>
      <c r="O60" s="47">
        <f t="shared" si="7"/>
        <v>85343</v>
      </c>
    </row>
    <row r="61" spans="2:20" s="4" customFormat="1" ht="13.5" x14ac:dyDescent="0.25">
      <c r="B61" s="55" t="s">
        <v>38</v>
      </c>
      <c r="C61" s="43">
        <v>0</v>
      </c>
      <c r="D61" s="43">
        <v>0</v>
      </c>
      <c r="E61" s="50">
        <v>0</v>
      </c>
      <c r="F61" s="50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47">
        <f t="shared" si="7"/>
        <v>0</v>
      </c>
    </row>
    <row r="62" spans="2:20" s="4" customFormat="1" ht="13.5" x14ac:dyDescent="0.25">
      <c r="B62" s="55" t="s">
        <v>39</v>
      </c>
      <c r="C62" s="43">
        <v>0</v>
      </c>
      <c r="D62" s="43">
        <v>0</v>
      </c>
      <c r="E62" s="50">
        <v>0</v>
      </c>
      <c r="F62" s="50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47">
        <f t="shared" si="7"/>
        <v>0</v>
      </c>
    </row>
    <row r="63" spans="2:20" s="4" customFormat="1" ht="13.5" x14ac:dyDescent="0.25">
      <c r="B63" s="55" t="s">
        <v>40</v>
      </c>
      <c r="C63" s="43">
        <v>0</v>
      </c>
      <c r="D63" s="43">
        <v>0</v>
      </c>
      <c r="E63" s="50">
        <v>0</v>
      </c>
      <c r="F63" s="50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47">
        <f t="shared" si="7"/>
        <v>0</v>
      </c>
      <c r="Q63" s="2"/>
      <c r="R63" s="1"/>
      <c r="T63" s="1"/>
    </row>
    <row r="64" spans="2:20" s="4" customFormat="1" ht="13.5" x14ac:dyDescent="0.25">
      <c r="B64" s="55" t="s">
        <v>48</v>
      </c>
      <c r="C64" s="62">
        <v>12572</v>
      </c>
      <c r="D64" s="43">
        <v>9262</v>
      </c>
      <c r="E64" s="62">
        <v>8803</v>
      </c>
      <c r="F64" s="62">
        <v>3005</v>
      </c>
      <c r="G64" s="63">
        <v>8649</v>
      </c>
      <c r="H64" s="63">
        <v>5325</v>
      </c>
      <c r="I64" s="63">
        <v>5638</v>
      </c>
      <c r="J64" s="63">
        <v>4508</v>
      </c>
      <c r="K64" s="63">
        <v>3451</v>
      </c>
      <c r="L64" s="63">
        <v>5917</v>
      </c>
      <c r="M64" s="63">
        <v>10739</v>
      </c>
      <c r="N64" s="63">
        <v>7474</v>
      </c>
      <c r="O64" s="47">
        <f t="shared" si="7"/>
        <v>85343</v>
      </c>
      <c r="Q64" s="2"/>
      <c r="R64" s="1"/>
      <c r="T64" s="1"/>
    </row>
    <row r="65" spans="2:21" ht="12" customHeight="1" thickBot="1" x14ac:dyDescent="0.3">
      <c r="B65" s="64" t="s">
        <v>13</v>
      </c>
      <c r="C65" s="65">
        <f>SUM(C52,C53,C54,C55,C56,C57,C58,C60)</f>
        <v>27095</v>
      </c>
      <c r="D65" s="65">
        <f t="shared" ref="D65:N65" si="10">SUM(D52,D53,D54,D55,D56,D57,D58,D60)</f>
        <v>19508</v>
      </c>
      <c r="E65" s="65">
        <f t="shared" si="10"/>
        <v>21316</v>
      </c>
      <c r="F65" s="65">
        <f t="shared" si="10"/>
        <v>12180</v>
      </c>
      <c r="G65" s="65">
        <f t="shared" si="10"/>
        <v>23975</v>
      </c>
      <c r="H65" s="65">
        <f t="shared" si="10"/>
        <v>13446</v>
      </c>
      <c r="I65" s="65">
        <f t="shared" si="10"/>
        <v>13222</v>
      </c>
      <c r="J65" s="65">
        <f t="shared" si="10"/>
        <v>8084</v>
      </c>
      <c r="K65" s="65">
        <f t="shared" si="10"/>
        <v>7342</v>
      </c>
      <c r="L65" s="65">
        <f t="shared" si="10"/>
        <v>13645</v>
      </c>
      <c r="M65" s="65">
        <f t="shared" si="10"/>
        <v>16099</v>
      </c>
      <c r="N65" s="65">
        <f t="shared" si="10"/>
        <v>15543</v>
      </c>
      <c r="O65" s="47">
        <f t="shared" si="7"/>
        <v>191455</v>
      </c>
      <c r="Q65" s="2"/>
      <c r="S65" s="2"/>
      <c r="U65" s="2"/>
    </row>
    <row r="66" spans="2:21" ht="13.5" x14ac:dyDescent="0.25">
      <c r="B66" s="41" t="s">
        <v>19</v>
      </c>
      <c r="C66" s="32"/>
      <c r="D66" s="32"/>
      <c r="E66" s="32"/>
      <c r="F66" s="66"/>
      <c r="G66" s="66"/>
      <c r="H66" s="66"/>
      <c r="I66" s="32"/>
      <c r="J66" s="32"/>
      <c r="K66" s="32"/>
      <c r="L66" s="32"/>
      <c r="M66" s="32"/>
      <c r="N66" s="32"/>
      <c r="O66" s="33"/>
    </row>
    <row r="67" spans="2:21" ht="15" x14ac:dyDescent="0.2">
      <c r="B67" s="84" t="s">
        <v>56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8" t="s">
        <v>25</v>
      </c>
      <c r="C69" s="79" t="s">
        <v>1</v>
      </c>
      <c r="D69" s="79" t="s">
        <v>2</v>
      </c>
      <c r="E69" s="79" t="s">
        <v>3</v>
      </c>
      <c r="F69" s="79" t="s">
        <v>4</v>
      </c>
      <c r="G69" s="79" t="s">
        <v>5</v>
      </c>
      <c r="H69" s="79" t="s">
        <v>6</v>
      </c>
      <c r="I69" s="79" t="s">
        <v>7</v>
      </c>
      <c r="J69" s="79" t="s">
        <v>8</v>
      </c>
      <c r="K69" s="79" t="s">
        <v>9</v>
      </c>
      <c r="L69" s="79" t="s">
        <v>10</v>
      </c>
      <c r="M69" s="79" t="s">
        <v>11</v>
      </c>
      <c r="N69" s="79" t="s">
        <v>12</v>
      </c>
      <c r="O69" s="80" t="s">
        <v>13</v>
      </c>
    </row>
    <row r="70" spans="2:21" ht="13.5" x14ac:dyDescent="0.25">
      <c r="B70" s="49" t="s">
        <v>0</v>
      </c>
      <c r="C70" s="67">
        <v>2032</v>
      </c>
      <c r="D70" s="67">
        <v>2530</v>
      </c>
      <c r="E70" s="67">
        <v>3447</v>
      </c>
      <c r="F70" s="67">
        <v>2718</v>
      </c>
      <c r="G70" s="67">
        <v>381</v>
      </c>
      <c r="H70" s="67">
        <v>1752</v>
      </c>
      <c r="I70" s="67">
        <v>2039</v>
      </c>
      <c r="J70" s="67">
        <v>1856</v>
      </c>
      <c r="K70" s="67">
        <v>1710</v>
      </c>
      <c r="L70" s="67">
        <v>1673</v>
      </c>
      <c r="M70" s="67">
        <v>1771</v>
      </c>
      <c r="N70" s="67">
        <v>1437</v>
      </c>
      <c r="O70" s="68">
        <f>SUM(C70:N70)</f>
        <v>23346</v>
      </c>
    </row>
    <row r="71" spans="2:21" ht="13.5" x14ac:dyDescent="0.25">
      <c r="B71" s="49" t="s">
        <v>36</v>
      </c>
      <c r="C71" s="67">
        <v>270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8">
        <f>SUM(C71:N71)</f>
        <v>270</v>
      </c>
    </row>
    <row r="72" spans="2:21" ht="14.25" thickBot="1" x14ac:dyDescent="0.3">
      <c r="B72" s="40" t="s">
        <v>13</v>
      </c>
      <c r="C72" s="64">
        <f t="shared" ref="C72:N72" si="11">SUM(C70:C71)</f>
        <v>2302</v>
      </c>
      <c r="D72" s="64">
        <f t="shared" si="11"/>
        <v>2530</v>
      </c>
      <c r="E72" s="64">
        <f t="shared" si="11"/>
        <v>3447</v>
      </c>
      <c r="F72" s="64">
        <f t="shared" si="11"/>
        <v>2718</v>
      </c>
      <c r="G72" s="64">
        <f t="shared" si="11"/>
        <v>381</v>
      </c>
      <c r="H72" s="64">
        <f t="shared" si="11"/>
        <v>1752</v>
      </c>
      <c r="I72" s="64">
        <f t="shared" si="11"/>
        <v>2039</v>
      </c>
      <c r="J72" s="64">
        <f t="shared" si="11"/>
        <v>1856</v>
      </c>
      <c r="K72" s="64">
        <f t="shared" si="11"/>
        <v>1710</v>
      </c>
      <c r="L72" s="64">
        <f t="shared" si="11"/>
        <v>1673</v>
      </c>
      <c r="M72" s="64">
        <f t="shared" si="11"/>
        <v>1771</v>
      </c>
      <c r="N72" s="64">
        <f t="shared" si="11"/>
        <v>1437</v>
      </c>
      <c r="O72" s="68">
        <f>SUM(C72:N72)</f>
        <v>23616</v>
      </c>
    </row>
    <row r="73" spans="2:21" ht="11.25" customHeight="1" x14ac:dyDescent="0.2"/>
    <row r="75" spans="2:21" x14ac:dyDescent="0.2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2021-01-20T17:56:31Z</dcterms:modified>
</cp:coreProperties>
</file>