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90" yWindow="2055" windowWidth="15480" windowHeight="9465" tabRatio="738"/>
  </bookViews>
  <sheets>
    <sheet name="Mov. carga " sheetId="3" r:id="rId1"/>
  </sheets>
  <calcPr calcId="145621"/>
</workbook>
</file>

<file path=xl/calcChain.xml><?xml version="1.0" encoding="utf-8"?>
<calcChain xmlns="http://schemas.openxmlformats.org/spreadsheetml/2006/main">
  <c r="E6" i="3" l="1"/>
  <c r="N6" i="3" s="1"/>
  <c r="C51" i="3" l="1"/>
  <c r="C40" i="3" l="1"/>
  <c r="N57" i="3" l="1"/>
  <c r="M7" i="3" l="1"/>
  <c r="D57" i="3" l="1"/>
  <c r="E57" i="3"/>
  <c r="F57" i="3"/>
  <c r="G57" i="3"/>
  <c r="H57" i="3"/>
  <c r="I57" i="3"/>
  <c r="J57" i="3"/>
  <c r="K57" i="3"/>
  <c r="L57" i="3"/>
  <c r="M57" i="3"/>
  <c r="C57" i="3"/>
  <c r="O61" i="3"/>
  <c r="O38" i="3" l="1"/>
  <c r="O36" i="3" l="1"/>
  <c r="O35" i="3" l="1"/>
  <c r="H42" i="3"/>
  <c r="H44" i="3" s="1"/>
  <c r="E16" i="3" l="1"/>
  <c r="C62" i="3" l="1"/>
  <c r="O39" i="3" l="1"/>
  <c r="O37" i="3"/>
  <c r="O58" i="3" l="1"/>
  <c r="O59" i="3"/>
  <c r="O60" i="3"/>
  <c r="O52" i="3" l="1"/>
  <c r="O55" i="3" l="1"/>
  <c r="O53" i="3"/>
  <c r="E62" i="3" l="1"/>
  <c r="F62" i="3"/>
  <c r="G62" i="3"/>
  <c r="H62" i="3"/>
  <c r="I62" i="3"/>
  <c r="J62" i="3"/>
  <c r="K62" i="3"/>
  <c r="L62" i="3"/>
  <c r="M62" i="3"/>
  <c r="N62" i="3"/>
  <c r="D62" i="3"/>
  <c r="N42" i="3"/>
  <c r="N44" i="3" s="1"/>
  <c r="M42" i="3"/>
  <c r="M44" i="3" s="1"/>
  <c r="L42" i="3"/>
  <c r="L44" i="3" s="1"/>
  <c r="K42" i="3"/>
  <c r="K44" i="3" s="1"/>
  <c r="J42" i="3"/>
  <c r="J44" i="3" s="1"/>
  <c r="I42" i="3"/>
  <c r="I44" i="3" s="1"/>
  <c r="G42" i="3"/>
  <c r="G44" i="3" s="1"/>
  <c r="F42" i="3"/>
  <c r="F44" i="3" s="1"/>
  <c r="E42" i="3"/>
  <c r="E44" i="3" s="1"/>
  <c r="D42" i="3"/>
  <c r="D44" i="3" s="1"/>
  <c r="C42" i="3"/>
  <c r="C44" i="3" s="1"/>
  <c r="O44" i="3" l="1"/>
  <c r="O57" i="3"/>
  <c r="O42" i="3"/>
  <c r="N69" i="3" l="1"/>
  <c r="M69" i="3"/>
  <c r="L69" i="3"/>
  <c r="K69" i="3"/>
  <c r="J69" i="3"/>
  <c r="I69" i="3"/>
  <c r="H69" i="3"/>
  <c r="G69" i="3"/>
  <c r="F69" i="3"/>
  <c r="E69" i="3"/>
  <c r="D69" i="3"/>
  <c r="C69" i="3"/>
  <c r="O68" i="3"/>
  <c r="O67" i="3"/>
  <c r="O56" i="3"/>
  <c r="O54" i="3"/>
  <c r="O51" i="3"/>
  <c r="O50" i="3"/>
  <c r="O43" i="3"/>
  <c r="O41" i="3"/>
  <c r="O40" i="3"/>
  <c r="O34" i="3"/>
  <c r="O33" i="3"/>
  <c r="O32" i="3"/>
  <c r="O31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16" i="3"/>
  <c r="L16" i="3"/>
  <c r="K16" i="3"/>
  <c r="J16" i="3"/>
  <c r="I16" i="3"/>
  <c r="H16" i="3"/>
  <c r="G16" i="3"/>
  <c r="F16" i="3"/>
  <c r="D16" i="3"/>
  <c r="C16" i="3"/>
  <c r="O15" i="3"/>
  <c r="O13" i="3"/>
  <c r="N7" i="3"/>
  <c r="L7" i="3"/>
  <c r="K7" i="3"/>
  <c r="J7" i="3"/>
  <c r="I7" i="3"/>
  <c r="H7" i="3"/>
  <c r="G7" i="3"/>
  <c r="F7" i="3"/>
  <c r="E7" i="3"/>
  <c r="D7" i="3"/>
  <c r="C7" i="3"/>
  <c r="O6" i="3"/>
  <c r="O5" i="3"/>
  <c r="O4" i="3"/>
  <c r="O7" i="3" l="1"/>
  <c r="O25" i="3"/>
  <c r="O62" i="3"/>
  <c r="O69" i="3"/>
  <c r="O14" i="3" l="1"/>
  <c r="M16" i="3"/>
  <c r="O16" i="3" s="1"/>
</calcChain>
</file>

<file path=xl/comments1.xml><?xml version="1.0" encoding="utf-8"?>
<comments xmlns="http://schemas.openxmlformats.org/spreadsheetml/2006/main">
  <authors>
    <author>GUADALUPE PEREZ JIMENEZ</author>
  </authors>
  <commentList>
    <comment ref="C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Fue 1 teus de 6.6 ton en exportacion y 1 teus de 3 tons en importación </t>
        </r>
      </text>
    </comment>
    <comment ref="N40" authorId="0">
      <text>
        <r>
          <rPr>
            <b/>
            <sz val="8"/>
            <color indexed="81"/>
            <rFont val="Calibri"/>
            <family val="2"/>
            <scheme val="minor"/>
          </rPr>
          <t>GUADALUPE: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corresponde a 4 teus de 20 pies con un total de 51.50 tons, que se descargaron del buques "BBC Ocean", en tráfico de importación.</t>
        </r>
      </text>
    </comment>
  </commentList>
</comments>
</file>

<file path=xl/sharedStrings.xml><?xml version="1.0" encoding="utf-8"?>
<sst xmlns="http://schemas.openxmlformats.org/spreadsheetml/2006/main" count="139" uniqueCount="55">
  <si>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</si>
  <si>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</si>
  <si>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</si>
  <si>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</si>
  <si>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</si>
  <si>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</si>
  <si>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</si>
  <si>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</si>
  <si>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</si>
  <si>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</si>
  <si>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</si>
  <si>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</si>
  <si>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</si>
  <si>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</si>
  <si>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</si>
  <si>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</si>
  <si>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</si>
  <si>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</si>
  <si>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</si>
  <si>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</si>
  <si>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</si>
  <si>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</si>
  <si>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</si>
  <si>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</si>
  <si>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</si>
  <si>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</si>
  <si>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</si>
  <si>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</si>
  <si>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</si>
  <si>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</si>
  <si>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</si>
  <si>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</si>
  <si>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</si>
  <si>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</si>
  <si>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</si>
  <si>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</si>
  <si>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</si>
  <si>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</si>
  <si>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</si>
  <si>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</si>
  <si>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</si>
  <si>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</si>
  <si>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</si>
  <si>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</si>
  <si>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</si>
  <si>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</si>
  <si>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</si>
  <si>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</si>
  <si>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Movimiento mensual de carga de crudo en Monoboyas por calidad de producto 2013</t>
  </si>
  <si>
    <t>Insumos transportados por PEMEX  Exploración y Producción al área de Plataformas por el Puerto de Dos Bocas 2013</t>
  </si>
  <si>
    <t>Movimiento mensual de carga Cabotaje en Terminal de Abastecimiento 2013</t>
  </si>
  <si>
    <t>Movimiento mensual de carga Cabotaje en Terminal de Usos Múltiples 2013</t>
  </si>
  <si>
    <t>Embarque y desembarque de pasajeros en la Terminal de Usos Múltiples 2013</t>
  </si>
  <si>
    <t>Movimiento mensual de carga de Altura en la Terminal de Usos Multiples  2013</t>
  </si>
  <si>
    <t>Salmuera/lodo emulsion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</si>
</sst>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[$€-2]* #,##0.00_-;\-[$€-2]* #,##0.00_-;_-[$€-2]* &quot;-&quot;??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b/>
      <sz val="8"/>
      <color indexed="9"/>
      <name val="Arial"/>
      <family val="2"/>
    </font>
    <font>
      <sz val="8"/>
      <color indexed="62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sz val="7"/>
      <color indexed="62"/>
      <name val="Arial"/>
      <family val="2"/>
    </font>
    <font>
      <sz val="7"/>
      <color indexed="54"/>
      <name val="Arial"/>
      <family val="2"/>
    </font>
    <font>
      <b/>
      <sz val="9"/>
      <color indexed="54"/>
      <name val="Arial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9" fontId="7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0" borderId="0" xfId="0" applyFont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/>
    </xf>
    <xf numFmtId="0" fontId="11" fillId="0" borderId="0" xfId="0" applyFont="1"/>
    <xf numFmtId="0" fontId="12" fillId="0" borderId="6" xfId="0" applyFont="1" applyFill="1" applyBorder="1"/>
    <xf numFmtId="0" fontId="14" fillId="0" borderId="0" xfId="0" applyFont="1"/>
    <xf numFmtId="0" fontId="14" fillId="0" borderId="0" xfId="0" applyFont="1" applyFill="1"/>
    <xf numFmtId="0" fontId="10" fillId="2" borderId="2" xfId="0" applyFont="1" applyFill="1" applyBorder="1" applyAlignment="1">
      <alignment horizontal="center"/>
    </xf>
    <xf numFmtId="0" fontId="12" fillId="0" borderId="4" xfId="0" applyFont="1" applyBorder="1"/>
    <xf numFmtId="4" fontId="5" fillId="0" borderId="7" xfId="0" applyNumberFormat="1" applyFont="1" applyFill="1" applyBorder="1"/>
    <xf numFmtId="4" fontId="5" fillId="0" borderId="13" xfId="0" applyNumberFormat="1" applyFont="1" applyFill="1" applyBorder="1"/>
    <xf numFmtId="4" fontId="4" fillId="2" borderId="14" xfId="0" applyNumberFormat="1" applyFont="1" applyFill="1" applyBorder="1"/>
    <xf numFmtId="3" fontId="14" fillId="0" borderId="0" xfId="0" applyNumberFormat="1" applyFont="1" applyFill="1" applyBorder="1"/>
    <xf numFmtId="4" fontId="14" fillId="0" borderId="0" xfId="0" applyNumberFormat="1" applyFont="1"/>
    <xf numFmtId="0" fontId="12" fillId="0" borderId="6" xfId="0" applyFont="1" applyBorder="1"/>
    <xf numFmtId="3" fontId="15" fillId="0" borderId="0" xfId="0" applyNumberFormat="1" applyFont="1" applyFill="1" applyBorder="1"/>
    <xf numFmtId="4" fontId="15" fillId="0" borderId="0" xfId="0" applyNumberFormat="1" applyFont="1"/>
    <xf numFmtId="0" fontId="4" fillId="2" borderId="8" xfId="0" applyFont="1" applyFill="1" applyBorder="1"/>
    <xf numFmtId="4" fontId="4" fillId="2" borderId="10" xfId="0" applyNumberFormat="1" applyFont="1" applyFill="1" applyBorder="1"/>
    <xf numFmtId="0" fontId="6" fillId="0" borderId="0" xfId="0" applyFont="1"/>
    <xf numFmtId="0" fontId="16" fillId="0" borderId="0" xfId="0" applyFont="1"/>
    <xf numFmtId="0" fontId="10" fillId="2" borderId="15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justify" vertical="top" wrapText="1"/>
    </xf>
    <xf numFmtId="3" fontId="5" fillId="0" borderId="11" xfId="0" applyNumberFormat="1" applyFont="1" applyFill="1" applyBorder="1"/>
    <xf numFmtId="3" fontId="10" fillId="2" borderId="12" xfId="0" applyNumberFormat="1" applyFont="1" applyFill="1" applyBorder="1"/>
    <xf numFmtId="0" fontId="12" fillId="0" borderId="6" xfId="0" applyFont="1" applyFill="1" applyBorder="1" applyAlignment="1">
      <alignment wrapText="1"/>
    </xf>
    <xf numFmtId="0" fontId="10" fillId="2" borderId="8" xfId="0" applyFont="1" applyFill="1" applyBorder="1"/>
    <xf numFmtId="4" fontId="4" fillId="2" borderId="17" xfId="0" applyNumberFormat="1" applyFont="1" applyFill="1" applyBorder="1"/>
    <xf numFmtId="4" fontId="16" fillId="0" borderId="0" xfId="0" applyNumberFormat="1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0" fillId="2" borderId="18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right"/>
    </xf>
    <xf numFmtId="4" fontId="12" fillId="0" borderId="11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11" fillId="0" borderId="0" xfId="0" applyNumberFormat="1" applyFont="1"/>
    <xf numFmtId="4" fontId="10" fillId="2" borderId="10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right" wrapText="1"/>
    </xf>
    <xf numFmtId="4" fontId="10" fillId="2" borderId="7" xfId="0" applyNumberFormat="1" applyFont="1" applyFill="1" applyBorder="1" applyAlignment="1">
      <alignment horizontal="right"/>
    </xf>
    <xf numFmtId="0" fontId="12" fillId="0" borderId="4" xfId="0" applyFont="1" applyFill="1" applyBorder="1"/>
    <xf numFmtId="4" fontId="12" fillId="0" borderId="5" xfId="0" applyNumberFormat="1" applyFont="1" applyFill="1" applyBorder="1" applyAlignment="1">
      <alignment horizontal="right"/>
    </xf>
    <xf numFmtId="4" fontId="12" fillId="0" borderId="21" xfId="0" applyNumberFormat="1" applyFont="1" applyFill="1" applyBorder="1" applyAlignment="1">
      <alignment horizontal="right"/>
    </xf>
    <xf numFmtId="3" fontId="10" fillId="2" borderId="10" xfId="0" applyNumberFormat="1" applyFont="1" applyFill="1" applyBorder="1" applyAlignment="1">
      <alignment horizontal="right"/>
    </xf>
    <xf numFmtId="4" fontId="10" fillId="2" borderId="22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4" fontId="13" fillId="0" borderId="5" xfId="0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/>
    <xf numFmtId="0" fontId="12" fillId="0" borderId="7" xfId="0" applyFont="1" applyFill="1" applyBorder="1"/>
    <xf numFmtId="0" fontId="12" fillId="0" borderId="17" xfId="0" applyFont="1" applyFill="1" applyBorder="1"/>
    <xf numFmtId="0" fontId="12" fillId="0" borderId="11" xfId="0" applyFont="1" applyFill="1" applyBorder="1"/>
    <xf numFmtId="0" fontId="13" fillId="0" borderId="17" xfId="0" applyFont="1" applyFill="1" applyBorder="1"/>
    <xf numFmtId="3" fontId="10" fillId="2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wrapText="1"/>
    </xf>
    <xf numFmtId="4" fontId="12" fillId="0" borderId="5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4" fontId="12" fillId="0" borderId="0" xfId="0" applyNumberFormat="1" applyFont="1"/>
    <xf numFmtId="3" fontId="5" fillId="0" borderId="7" xfId="0" applyNumberFormat="1" applyFont="1" applyFill="1" applyBorder="1"/>
    <xf numFmtId="4" fontId="12" fillId="0" borderId="9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3" fontId="16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4679314" y="3152775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152400</xdr:colOff>
      <xdr:row>7</xdr:row>
      <xdr:rowOff>1586</xdr:rowOff>
    </xdr:to>
    <xdr:sp macro="" textlink="">
      <xdr:nvSpPr>
        <xdr:cNvPr id="7" name="6 CuadroTexto"/>
        <xdr:cNvSpPr txBox="1"/>
      </xdr:nvSpPr>
      <xdr:spPr>
        <a:xfrm>
          <a:off x="8183563" y="873125"/>
          <a:ext cx="152400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*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180975</xdr:colOff>
      <xdr:row>24</xdr:row>
      <xdr:rowOff>1588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4889500" y="4198938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70"/>
  <sheetViews>
    <sheetView showGridLines="0" tabSelected="1" view="pageBreakPreview" zoomScale="120" zoomScaleNormal="100" zoomScaleSheetLayoutView="120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4" customWidth="1"/>
    <col min="2" max="2" width="21.5703125" style="4" customWidth="1"/>
    <col min="3" max="5" width="10" style="4" customWidth="1"/>
    <col min="6" max="6" width="8.85546875" style="4" customWidth="1"/>
    <col min="7" max="7" width="9.5703125" style="4" customWidth="1"/>
    <col min="8" max="8" width="9.85546875" style="4" customWidth="1"/>
    <col min="9" max="9" width="8.85546875" style="4" customWidth="1"/>
    <col min="10" max="14" width="10.28515625" style="4" customWidth="1"/>
    <col min="15" max="15" width="12.28515625" style="4" bestFit="1" customWidth="1"/>
    <col min="16" max="16" width="13.85546875" style="4" customWidth="1"/>
    <col min="17" max="256" width="11.42578125" style="4"/>
    <col min="257" max="257" width="11.42578125" style="4" customWidth="1"/>
    <col min="258" max="258" width="21.5703125" style="4" customWidth="1"/>
    <col min="259" max="259" width="10" style="4" bestFit="1" customWidth="1"/>
    <col min="260" max="261" width="10" style="4" customWidth="1"/>
    <col min="262" max="262" width="8.85546875" style="4" customWidth="1"/>
    <col min="263" max="263" width="9.7109375" style="4" customWidth="1"/>
    <col min="264" max="265" width="8.85546875" style="4" customWidth="1"/>
    <col min="266" max="270" width="10.28515625" style="4" customWidth="1"/>
    <col min="271" max="271" width="12.28515625" style="4" bestFit="1" customWidth="1"/>
    <col min="272" max="272" width="13.85546875" style="4" customWidth="1"/>
    <col min="273" max="512" width="11.42578125" style="4"/>
    <col min="513" max="513" width="11.42578125" style="4" customWidth="1"/>
    <col min="514" max="514" width="21.5703125" style="4" customWidth="1"/>
    <col min="515" max="515" width="10" style="4" bestFit="1" customWidth="1"/>
    <col min="516" max="517" width="10" style="4" customWidth="1"/>
    <col min="518" max="518" width="8.85546875" style="4" customWidth="1"/>
    <col min="519" max="519" width="9.7109375" style="4" customWidth="1"/>
    <col min="520" max="521" width="8.85546875" style="4" customWidth="1"/>
    <col min="522" max="526" width="10.28515625" style="4" customWidth="1"/>
    <col min="527" max="527" width="12.28515625" style="4" bestFit="1" customWidth="1"/>
    <col min="528" max="528" width="13.85546875" style="4" customWidth="1"/>
    <col min="529" max="768" width="11.42578125" style="4"/>
    <col min="769" max="769" width="11.42578125" style="4" customWidth="1"/>
    <col min="770" max="770" width="21.5703125" style="4" customWidth="1"/>
    <col min="771" max="771" width="10" style="4" bestFit="1" customWidth="1"/>
    <col min="772" max="773" width="10" style="4" customWidth="1"/>
    <col min="774" max="774" width="8.85546875" style="4" customWidth="1"/>
    <col min="775" max="775" width="9.7109375" style="4" customWidth="1"/>
    <col min="776" max="777" width="8.85546875" style="4" customWidth="1"/>
    <col min="778" max="782" width="10.28515625" style="4" customWidth="1"/>
    <col min="783" max="783" width="12.28515625" style="4" bestFit="1" customWidth="1"/>
    <col min="784" max="784" width="13.85546875" style="4" customWidth="1"/>
    <col min="785" max="1024" width="11.42578125" style="4"/>
    <col min="1025" max="1025" width="11.42578125" style="4" customWidth="1"/>
    <col min="1026" max="1026" width="21.5703125" style="4" customWidth="1"/>
    <col min="1027" max="1027" width="10" style="4" bestFit="1" customWidth="1"/>
    <col min="1028" max="1029" width="10" style="4" customWidth="1"/>
    <col min="1030" max="1030" width="8.85546875" style="4" customWidth="1"/>
    <col min="1031" max="1031" width="9.7109375" style="4" customWidth="1"/>
    <col min="1032" max="1033" width="8.85546875" style="4" customWidth="1"/>
    <col min="1034" max="1038" width="10.28515625" style="4" customWidth="1"/>
    <col min="1039" max="1039" width="12.28515625" style="4" bestFit="1" customWidth="1"/>
    <col min="1040" max="1040" width="13.85546875" style="4" customWidth="1"/>
    <col min="1041" max="1280" width="11.42578125" style="4"/>
    <col min="1281" max="1281" width="11.42578125" style="4" customWidth="1"/>
    <col min="1282" max="1282" width="21.5703125" style="4" customWidth="1"/>
    <col min="1283" max="1283" width="10" style="4" bestFit="1" customWidth="1"/>
    <col min="1284" max="1285" width="10" style="4" customWidth="1"/>
    <col min="1286" max="1286" width="8.85546875" style="4" customWidth="1"/>
    <col min="1287" max="1287" width="9.7109375" style="4" customWidth="1"/>
    <col min="1288" max="1289" width="8.85546875" style="4" customWidth="1"/>
    <col min="1290" max="1294" width="10.28515625" style="4" customWidth="1"/>
    <col min="1295" max="1295" width="12.28515625" style="4" bestFit="1" customWidth="1"/>
    <col min="1296" max="1296" width="13.85546875" style="4" customWidth="1"/>
    <col min="1297" max="1536" width="11.42578125" style="4"/>
    <col min="1537" max="1537" width="11.42578125" style="4" customWidth="1"/>
    <col min="1538" max="1538" width="21.5703125" style="4" customWidth="1"/>
    <col min="1539" max="1539" width="10" style="4" bestFit="1" customWidth="1"/>
    <col min="1540" max="1541" width="10" style="4" customWidth="1"/>
    <col min="1542" max="1542" width="8.85546875" style="4" customWidth="1"/>
    <col min="1543" max="1543" width="9.7109375" style="4" customWidth="1"/>
    <col min="1544" max="1545" width="8.85546875" style="4" customWidth="1"/>
    <col min="1546" max="1550" width="10.28515625" style="4" customWidth="1"/>
    <col min="1551" max="1551" width="12.28515625" style="4" bestFit="1" customWidth="1"/>
    <col min="1552" max="1552" width="13.85546875" style="4" customWidth="1"/>
    <col min="1553" max="1792" width="11.42578125" style="4"/>
    <col min="1793" max="1793" width="11.42578125" style="4" customWidth="1"/>
    <col min="1794" max="1794" width="21.5703125" style="4" customWidth="1"/>
    <col min="1795" max="1795" width="10" style="4" bestFit="1" customWidth="1"/>
    <col min="1796" max="1797" width="10" style="4" customWidth="1"/>
    <col min="1798" max="1798" width="8.85546875" style="4" customWidth="1"/>
    <col min="1799" max="1799" width="9.7109375" style="4" customWidth="1"/>
    <col min="1800" max="1801" width="8.85546875" style="4" customWidth="1"/>
    <col min="1802" max="1806" width="10.28515625" style="4" customWidth="1"/>
    <col min="1807" max="1807" width="12.28515625" style="4" bestFit="1" customWidth="1"/>
    <col min="1808" max="1808" width="13.85546875" style="4" customWidth="1"/>
    <col min="1809" max="2048" width="11.42578125" style="4"/>
    <col min="2049" max="2049" width="11.42578125" style="4" customWidth="1"/>
    <col min="2050" max="2050" width="21.5703125" style="4" customWidth="1"/>
    <col min="2051" max="2051" width="10" style="4" bestFit="1" customWidth="1"/>
    <col min="2052" max="2053" width="10" style="4" customWidth="1"/>
    <col min="2054" max="2054" width="8.85546875" style="4" customWidth="1"/>
    <col min="2055" max="2055" width="9.7109375" style="4" customWidth="1"/>
    <col min="2056" max="2057" width="8.85546875" style="4" customWidth="1"/>
    <col min="2058" max="2062" width="10.28515625" style="4" customWidth="1"/>
    <col min="2063" max="2063" width="12.28515625" style="4" bestFit="1" customWidth="1"/>
    <col min="2064" max="2064" width="13.85546875" style="4" customWidth="1"/>
    <col min="2065" max="2304" width="11.42578125" style="4"/>
    <col min="2305" max="2305" width="11.42578125" style="4" customWidth="1"/>
    <col min="2306" max="2306" width="21.5703125" style="4" customWidth="1"/>
    <col min="2307" max="2307" width="10" style="4" bestFit="1" customWidth="1"/>
    <col min="2308" max="2309" width="10" style="4" customWidth="1"/>
    <col min="2310" max="2310" width="8.85546875" style="4" customWidth="1"/>
    <col min="2311" max="2311" width="9.7109375" style="4" customWidth="1"/>
    <col min="2312" max="2313" width="8.85546875" style="4" customWidth="1"/>
    <col min="2314" max="2318" width="10.28515625" style="4" customWidth="1"/>
    <col min="2319" max="2319" width="12.28515625" style="4" bestFit="1" customWidth="1"/>
    <col min="2320" max="2320" width="13.85546875" style="4" customWidth="1"/>
    <col min="2321" max="2560" width="11.42578125" style="4"/>
    <col min="2561" max="2561" width="11.42578125" style="4" customWidth="1"/>
    <col min="2562" max="2562" width="21.5703125" style="4" customWidth="1"/>
    <col min="2563" max="2563" width="10" style="4" bestFit="1" customWidth="1"/>
    <col min="2564" max="2565" width="10" style="4" customWidth="1"/>
    <col min="2566" max="2566" width="8.85546875" style="4" customWidth="1"/>
    <col min="2567" max="2567" width="9.7109375" style="4" customWidth="1"/>
    <col min="2568" max="2569" width="8.85546875" style="4" customWidth="1"/>
    <col min="2570" max="2574" width="10.28515625" style="4" customWidth="1"/>
    <col min="2575" max="2575" width="12.28515625" style="4" bestFit="1" customWidth="1"/>
    <col min="2576" max="2576" width="13.85546875" style="4" customWidth="1"/>
    <col min="2577" max="2816" width="11.42578125" style="4"/>
    <col min="2817" max="2817" width="11.42578125" style="4" customWidth="1"/>
    <col min="2818" max="2818" width="21.5703125" style="4" customWidth="1"/>
    <col min="2819" max="2819" width="10" style="4" bestFit="1" customWidth="1"/>
    <col min="2820" max="2821" width="10" style="4" customWidth="1"/>
    <col min="2822" max="2822" width="8.85546875" style="4" customWidth="1"/>
    <col min="2823" max="2823" width="9.7109375" style="4" customWidth="1"/>
    <col min="2824" max="2825" width="8.85546875" style="4" customWidth="1"/>
    <col min="2826" max="2830" width="10.28515625" style="4" customWidth="1"/>
    <col min="2831" max="2831" width="12.28515625" style="4" bestFit="1" customWidth="1"/>
    <col min="2832" max="2832" width="13.85546875" style="4" customWidth="1"/>
    <col min="2833" max="3072" width="11.42578125" style="4"/>
    <col min="3073" max="3073" width="11.42578125" style="4" customWidth="1"/>
    <col min="3074" max="3074" width="21.5703125" style="4" customWidth="1"/>
    <col min="3075" max="3075" width="10" style="4" bestFit="1" customWidth="1"/>
    <col min="3076" max="3077" width="10" style="4" customWidth="1"/>
    <col min="3078" max="3078" width="8.85546875" style="4" customWidth="1"/>
    <col min="3079" max="3079" width="9.7109375" style="4" customWidth="1"/>
    <col min="3080" max="3081" width="8.85546875" style="4" customWidth="1"/>
    <col min="3082" max="3086" width="10.28515625" style="4" customWidth="1"/>
    <col min="3087" max="3087" width="12.28515625" style="4" bestFit="1" customWidth="1"/>
    <col min="3088" max="3088" width="13.85546875" style="4" customWidth="1"/>
    <col min="3089" max="3328" width="11.42578125" style="4"/>
    <col min="3329" max="3329" width="11.42578125" style="4" customWidth="1"/>
    <col min="3330" max="3330" width="21.5703125" style="4" customWidth="1"/>
    <col min="3331" max="3331" width="10" style="4" bestFit="1" customWidth="1"/>
    <col min="3332" max="3333" width="10" style="4" customWidth="1"/>
    <col min="3334" max="3334" width="8.85546875" style="4" customWidth="1"/>
    <col min="3335" max="3335" width="9.7109375" style="4" customWidth="1"/>
    <col min="3336" max="3337" width="8.85546875" style="4" customWidth="1"/>
    <col min="3338" max="3342" width="10.28515625" style="4" customWidth="1"/>
    <col min="3343" max="3343" width="12.28515625" style="4" bestFit="1" customWidth="1"/>
    <col min="3344" max="3344" width="13.85546875" style="4" customWidth="1"/>
    <col min="3345" max="3584" width="11.42578125" style="4"/>
    <col min="3585" max="3585" width="11.42578125" style="4" customWidth="1"/>
    <col min="3586" max="3586" width="21.5703125" style="4" customWidth="1"/>
    <col min="3587" max="3587" width="10" style="4" bestFit="1" customWidth="1"/>
    <col min="3588" max="3589" width="10" style="4" customWidth="1"/>
    <col min="3590" max="3590" width="8.85546875" style="4" customWidth="1"/>
    <col min="3591" max="3591" width="9.7109375" style="4" customWidth="1"/>
    <col min="3592" max="3593" width="8.85546875" style="4" customWidth="1"/>
    <col min="3594" max="3598" width="10.28515625" style="4" customWidth="1"/>
    <col min="3599" max="3599" width="12.28515625" style="4" bestFit="1" customWidth="1"/>
    <col min="3600" max="3600" width="13.85546875" style="4" customWidth="1"/>
    <col min="3601" max="3840" width="11.42578125" style="4"/>
    <col min="3841" max="3841" width="11.42578125" style="4" customWidth="1"/>
    <col min="3842" max="3842" width="21.5703125" style="4" customWidth="1"/>
    <col min="3843" max="3843" width="10" style="4" bestFit="1" customWidth="1"/>
    <col min="3844" max="3845" width="10" style="4" customWidth="1"/>
    <col min="3846" max="3846" width="8.85546875" style="4" customWidth="1"/>
    <col min="3847" max="3847" width="9.7109375" style="4" customWidth="1"/>
    <col min="3848" max="3849" width="8.85546875" style="4" customWidth="1"/>
    <col min="3850" max="3854" width="10.28515625" style="4" customWidth="1"/>
    <col min="3855" max="3855" width="12.28515625" style="4" bestFit="1" customWidth="1"/>
    <col min="3856" max="3856" width="13.85546875" style="4" customWidth="1"/>
    <col min="3857" max="4096" width="11.42578125" style="4"/>
    <col min="4097" max="4097" width="11.42578125" style="4" customWidth="1"/>
    <col min="4098" max="4098" width="21.5703125" style="4" customWidth="1"/>
    <col min="4099" max="4099" width="10" style="4" bestFit="1" customWidth="1"/>
    <col min="4100" max="4101" width="10" style="4" customWidth="1"/>
    <col min="4102" max="4102" width="8.85546875" style="4" customWidth="1"/>
    <col min="4103" max="4103" width="9.7109375" style="4" customWidth="1"/>
    <col min="4104" max="4105" width="8.85546875" style="4" customWidth="1"/>
    <col min="4106" max="4110" width="10.28515625" style="4" customWidth="1"/>
    <col min="4111" max="4111" width="12.28515625" style="4" bestFit="1" customWidth="1"/>
    <col min="4112" max="4112" width="13.85546875" style="4" customWidth="1"/>
    <col min="4113" max="4352" width="11.42578125" style="4"/>
    <col min="4353" max="4353" width="11.42578125" style="4" customWidth="1"/>
    <col min="4354" max="4354" width="21.5703125" style="4" customWidth="1"/>
    <col min="4355" max="4355" width="10" style="4" bestFit="1" customWidth="1"/>
    <col min="4356" max="4357" width="10" style="4" customWidth="1"/>
    <col min="4358" max="4358" width="8.85546875" style="4" customWidth="1"/>
    <col min="4359" max="4359" width="9.7109375" style="4" customWidth="1"/>
    <col min="4360" max="4361" width="8.85546875" style="4" customWidth="1"/>
    <col min="4362" max="4366" width="10.28515625" style="4" customWidth="1"/>
    <col min="4367" max="4367" width="12.28515625" style="4" bestFit="1" customWidth="1"/>
    <col min="4368" max="4368" width="13.85546875" style="4" customWidth="1"/>
    <col min="4369" max="4608" width="11.42578125" style="4"/>
    <col min="4609" max="4609" width="11.42578125" style="4" customWidth="1"/>
    <col min="4610" max="4610" width="21.5703125" style="4" customWidth="1"/>
    <col min="4611" max="4611" width="10" style="4" bestFit="1" customWidth="1"/>
    <col min="4612" max="4613" width="10" style="4" customWidth="1"/>
    <col min="4614" max="4614" width="8.85546875" style="4" customWidth="1"/>
    <col min="4615" max="4615" width="9.7109375" style="4" customWidth="1"/>
    <col min="4616" max="4617" width="8.85546875" style="4" customWidth="1"/>
    <col min="4618" max="4622" width="10.28515625" style="4" customWidth="1"/>
    <col min="4623" max="4623" width="12.28515625" style="4" bestFit="1" customWidth="1"/>
    <col min="4624" max="4624" width="13.85546875" style="4" customWidth="1"/>
    <col min="4625" max="4864" width="11.42578125" style="4"/>
    <col min="4865" max="4865" width="11.42578125" style="4" customWidth="1"/>
    <col min="4866" max="4866" width="21.5703125" style="4" customWidth="1"/>
    <col min="4867" max="4867" width="10" style="4" bestFit="1" customWidth="1"/>
    <col min="4868" max="4869" width="10" style="4" customWidth="1"/>
    <col min="4870" max="4870" width="8.85546875" style="4" customWidth="1"/>
    <col min="4871" max="4871" width="9.7109375" style="4" customWidth="1"/>
    <col min="4872" max="4873" width="8.85546875" style="4" customWidth="1"/>
    <col min="4874" max="4878" width="10.28515625" style="4" customWidth="1"/>
    <col min="4879" max="4879" width="12.28515625" style="4" bestFit="1" customWidth="1"/>
    <col min="4880" max="4880" width="13.85546875" style="4" customWidth="1"/>
    <col min="4881" max="5120" width="11.42578125" style="4"/>
    <col min="5121" max="5121" width="11.42578125" style="4" customWidth="1"/>
    <col min="5122" max="5122" width="21.5703125" style="4" customWidth="1"/>
    <col min="5123" max="5123" width="10" style="4" bestFit="1" customWidth="1"/>
    <col min="5124" max="5125" width="10" style="4" customWidth="1"/>
    <col min="5126" max="5126" width="8.85546875" style="4" customWidth="1"/>
    <col min="5127" max="5127" width="9.7109375" style="4" customWidth="1"/>
    <col min="5128" max="5129" width="8.85546875" style="4" customWidth="1"/>
    <col min="5130" max="5134" width="10.28515625" style="4" customWidth="1"/>
    <col min="5135" max="5135" width="12.28515625" style="4" bestFit="1" customWidth="1"/>
    <col min="5136" max="5136" width="13.85546875" style="4" customWidth="1"/>
    <col min="5137" max="5376" width="11.42578125" style="4"/>
    <col min="5377" max="5377" width="11.42578125" style="4" customWidth="1"/>
    <col min="5378" max="5378" width="21.5703125" style="4" customWidth="1"/>
    <col min="5379" max="5379" width="10" style="4" bestFit="1" customWidth="1"/>
    <col min="5380" max="5381" width="10" style="4" customWidth="1"/>
    <col min="5382" max="5382" width="8.85546875" style="4" customWidth="1"/>
    <col min="5383" max="5383" width="9.7109375" style="4" customWidth="1"/>
    <col min="5384" max="5385" width="8.85546875" style="4" customWidth="1"/>
    <col min="5386" max="5390" width="10.28515625" style="4" customWidth="1"/>
    <col min="5391" max="5391" width="12.28515625" style="4" bestFit="1" customWidth="1"/>
    <col min="5392" max="5392" width="13.85546875" style="4" customWidth="1"/>
    <col min="5393" max="5632" width="11.42578125" style="4"/>
    <col min="5633" max="5633" width="11.42578125" style="4" customWidth="1"/>
    <col min="5634" max="5634" width="21.5703125" style="4" customWidth="1"/>
    <col min="5635" max="5635" width="10" style="4" bestFit="1" customWidth="1"/>
    <col min="5636" max="5637" width="10" style="4" customWidth="1"/>
    <col min="5638" max="5638" width="8.85546875" style="4" customWidth="1"/>
    <col min="5639" max="5639" width="9.7109375" style="4" customWidth="1"/>
    <col min="5640" max="5641" width="8.85546875" style="4" customWidth="1"/>
    <col min="5642" max="5646" width="10.28515625" style="4" customWidth="1"/>
    <col min="5647" max="5647" width="12.28515625" style="4" bestFit="1" customWidth="1"/>
    <col min="5648" max="5648" width="13.85546875" style="4" customWidth="1"/>
    <col min="5649" max="5888" width="11.42578125" style="4"/>
    <col min="5889" max="5889" width="11.42578125" style="4" customWidth="1"/>
    <col min="5890" max="5890" width="21.5703125" style="4" customWidth="1"/>
    <col min="5891" max="5891" width="10" style="4" bestFit="1" customWidth="1"/>
    <col min="5892" max="5893" width="10" style="4" customWidth="1"/>
    <col min="5894" max="5894" width="8.85546875" style="4" customWidth="1"/>
    <col min="5895" max="5895" width="9.7109375" style="4" customWidth="1"/>
    <col min="5896" max="5897" width="8.85546875" style="4" customWidth="1"/>
    <col min="5898" max="5902" width="10.28515625" style="4" customWidth="1"/>
    <col min="5903" max="5903" width="12.28515625" style="4" bestFit="1" customWidth="1"/>
    <col min="5904" max="5904" width="13.85546875" style="4" customWidth="1"/>
    <col min="5905" max="6144" width="11.42578125" style="4"/>
    <col min="6145" max="6145" width="11.42578125" style="4" customWidth="1"/>
    <col min="6146" max="6146" width="21.5703125" style="4" customWidth="1"/>
    <col min="6147" max="6147" width="10" style="4" bestFit="1" customWidth="1"/>
    <col min="6148" max="6149" width="10" style="4" customWidth="1"/>
    <col min="6150" max="6150" width="8.85546875" style="4" customWidth="1"/>
    <col min="6151" max="6151" width="9.7109375" style="4" customWidth="1"/>
    <col min="6152" max="6153" width="8.85546875" style="4" customWidth="1"/>
    <col min="6154" max="6158" width="10.28515625" style="4" customWidth="1"/>
    <col min="6159" max="6159" width="12.28515625" style="4" bestFit="1" customWidth="1"/>
    <col min="6160" max="6160" width="13.85546875" style="4" customWidth="1"/>
    <col min="6161" max="6400" width="11.42578125" style="4"/>
    <col min="6401" max="6401" width="11.42578125" style="4" customWidth="1"/>
    <col min="6402" max="6402" width="21.5703125" style="4" customWidth="1"/>
    <col min="6403" max="6403" width="10" style="4" bestFit="1" customWidth="1"/>
    <col min="6404" max="6405" width="10" style="4" customWidth="1"/>
    <col min="6406" max="6406" width="8.85546875" style="4" customWidth="1"/>
    <col min="6407" max="6407" width="9.7109375" style="4" customWidth="1"/>
    <col min="6408" max="6409" width="8.85546875" style="4" customWidth="1"/>
    <col min="6410" max="6414" width="10.28515625" style="4" customWidth="1"/>
    <col min="6415" max="6415" width="12.28515625" style="4" bestFit="1" customWidth="1"/>
    <col min="6416" max="6416" width="13.85546875" style="4" customWidth="1"/>
    <col min="6417" max="6656" width="11.42578125" style="4"/>
    <col min="6657" max="6657" width="11.42578125" style="4" customWidth="1"/>
    <col min="6658" max="6658" width="21.5703125" style="4" customWidth="1"/>
    <col min="6659" max="6659" width="10" style="4" bestFit="1" customWidth="1"/>
    <col min="6660" max="6661" width="10" style="4" customWidth="1"/>
    <col min="6662" max="6662" width="8.85546875" style="4" customWidth="1"/>
    <col min="6663" max="6663" width="9.7109375" style="4" customWidth="1"/>
    <col min="6664" max="6665" width="8.85546875" style="4" customWidth="1"/>
    <col min="6666" max="6670" width="10.28515625" style="4" customWidth="1"/>
    <col min="6671" max="6671" width="12.28515625" style="4" bestFit="1" customWidth="1"/>
    <col min="6672" max="6672" width="13.85546875" style="4" customWidth="1"/>
    <col min="6673" max="6912" width="11.42578125" style="4"/>
    <col min="6913" max="6913" width="11.42578125" style="4" customWidth="1"/>
    <col min="6914" max="6914" width="21.5703125" style="4" customWidth="1"/>
    <col min="6915" max="6915" width="10" style="4" bestFit="1" customWidth="1"/>
    <col min="6916" max="6917" width="10" style="4" customWidth="1"/>
    <col min="6918" max="6918" width="8.85546875" style="4" customWidth="1"/>
    <col min="6919" max="6919" width="9.7109375" style="4" customWidth="1"/>
    <col min="6920" max="6921" width="8.85546875" style="4" customWidth="1"/>
    <col min="6922" max="6926" width="10.28515625" style="4" customWidth="1"/>
    <col min="6927" max="6927" width="12.28515625" style="4" bestFit="1" customWidth="1"/>
    <col min="6928" max="6928" width="13.85546875" style="4" customWidth="1"/>
    <col min="6929" max="7168" width="11.42578125" style="4"/>
    <col min="7169" max="7169" width="11.42578125" style="4" customWidth="1"/>
    <col min="7170" max="7170" width="21.5703125" style="4" customWidth="1"/>
    <col min="7171" max="7171" width="10" style="4" bestFit="1" customWidth="1"/>
    <col min="7172" max="7173" width="10" style="4" customWidth="1"/>
    <col min="7174" max="7174" width="8.85546875" style="4" customWidth="1"/>
    <col min="7175" max="7175" width="9.7109375" style="4" customWidth="1"/>
    <col min="7176" max="7177" width="8.85546875" style="4" customWidth="1"/>
    <col min="7178" max="7182" width="10.28515625" style="4" customWidth="1"/>
    <col min="7183" max="7183" width="12.28515625" style="4" bestFit="1" customWidth="1"/>
    <col min="7184" max="7184" width="13.85546875" style="4" customWidth="1"/>
    <col min="7185" max="7424" width="11.42578125" style="4"/>
    <col min="7425" max="7425" width="11.42578125" style="4" customWidth="1"/>
    <col min="7426" max="7426" width="21.5703125" style="4" customWidth="1"/>
    <col min="7427" max="7427" width="10" style="4" bestFit="1" customWidth="1"/>
    <col min="7428" max="7429" width="10" style="4" customWidth="1"/>
    <col min="7430" max="7430" width="8.85546875" style="4" customWidth="1"/>
    <col min="7431" max="7431" width="9.7109375" style="4" customWidth="1"/>
    <col min="7432" max="7433" width="8.85546875" style="4" customWidth="1"/>
    <col min="7434" max="7438" width="10.28515625" style="4" customWidth="1"/>
    <col min="7439" max="7439" width="12.28515625" style="4" bestFit="1" customWidth="1"/>
    <col min="7440" max="7440" width="13.85546875" style="4" customWidth="1"/>
    <col min="7441" max="7680" width="11.42578125" style="4"/>
    <col min="7681" max="7681" width="11.42578125" style="4" customWidth="1"/>
    <col min="7682" max="7682" width="21.5703125" style="4" customWidth="1"/>
    <col min="7683" max="7683" width="10" style="4" bestFit="1" customWidth="1"/>
    <col min="7684" max="7685" width="10" style="4" customWidth="1"/>
    <col min="7686" max="7686" width="8.85546875" style="4" customWidth="1"/>
    <col min="7687" max="7687" width="9.7109375" style="4" customWidth="1"/>
    <col min="7688" max="7689" width="8.85546875" style="4" customWidth="1"/>
    <col min="7690" max="7694" width="10.28515625" style="4" customWidth="1"/>
    <col min="7695" max="7695" width="12.28515625" style="4" bestFit="1" customWidth="1"/>
    <col min="7696" max="7696" width="13.85546875" style="4" customWidth="1"/>
    <col min="7697" max="7936" width="11.42578125" style="4"/>
    <col min="7937" max="7937" width="11.42578125" style="4" customWidth="1"/>
    <col min="7938" max="7938" width="21.5703125" style="4" customWidth="1"/>
    <col min="7939" max="7939" width="10" style="4" bestFit="1" customWidth="1"/>
    <col min="7940" max="7941" width="10" style="4" customWidth="1"/>
    <col min="7942" max="7942" width="8.85546875" style="4" customWidth="1"/>
    <col min="7943" max="7943" width="9.7109375" style="4" customWidth="1"/>
    <col min="7944" max="7945" width="8.85546875" style="4" customWidth="1"/>
    <col min="7946" max="7950" width="10.28515625" style="4" customWidth="1"/>
    <col min="7951" max="7951" width="12.28515625" style="4" bestFit="1" customWidth="1"/>
    <col min="7952" max="7952" width="13.85546875" style="4" customWidth="1"/>
    <col min="7953" max="8192" width="11.42578125" style="4"/>
    <col min="8193" max="8193" width="11.42578125" style="4" customWidth="1"/>
    <col min="8194" max="8194" width="21.5703125" style="4" customWidth="1"/>
    <col min="8195" max="8195" width="10" style="4" bestFit="1" customWidth="1"/>
    <col min="8196" max="8197" width="10" style="4" customWidth="1"/>
    <col min="8198" max="8198" width="8.85546875" style="4" customWidth="1"/>
    <col min="8199" max="8199" width="9.7109375" style="4" customWidth="1"/>
    <col min="8200" max="8201" width="8.85546875" style="4" customWidth="1"/>
    <col min="8202" max="8206" width="10.28515625" style="4" customWidth="1"/>
    <col min="8207" max="8207" width="12.28515625" style="4" bestFit="1" customWidth="1"/>
    <col min="8208" max="8208" width="13.85546875" style="4" customWidth="1"/>
    <col min="8209" max="8448" width="11.42578125" style="4"/>
    <col min="8449" max="8449" width="11.42578125" style="4" customWidth="1"/>
    <col min="8450" max="8450" width="21.5703125" style="4" customWidth="1"/>
    <col min="8451" max="8451" width="10" style="4" bestFit="1" customWidth="1"/>
    <col min="8452" max="8453" width="10" style="4" customWidth="1"/>
    <col min="8454" max="8454" width="8.85546875" style="4" customWidth="1"/>
    <col min="8455" max="8455" width="9.7109375" style="4" customWidth="1"/>
    <col min="8456" max="8457" width="8.85546875" style="4" customWidth="1"/>
    <col min="8458" max="8462" width="10.28515625" style="4" customWidth="1"/>
    <col min="8463" max="8463" width="12.28515625" style="4" bestFit="1" customWidth="1"/>
    <col min="8464" max="8464" width="13.85546875" style="4" customWidth="1"/>
    <col min="8465" max="8704" width="11.42578125" style="4"/>
    <col min="8705" max="8705" width="11.42578125" style="4" customWidth="1"/>
    <col min="8706" max="8706" width="21.5703125" style="4" customWidth="1"/>
    <col min="8707" max="8707" width="10" style="4" bestFit="1" customWidth="1"/>
    <col min="8708" max="8709" width="10" style="4" customWidth="1"/>
    <col min="8710" max="8710" width="8.85546875" style="4" customWidth="1"/>
    <col min="8711" max="8711" width="9.7109375" style="4" customWidth="1"/>
    <col min="8712" max="8713" width="8.85546875" style="4" customWidth="1"/>
    <col min="8714" max="8718" width="10.28515625" style="4" customWidth="1"/>
    <col min="8719" max="8719" width="12.28515625" style="4" bestFit="1" customWidth="1"/>
    <col min="8720" max="8720" width="13.85546875" style="4" customWidth="1"/>
    <col min="8721" max="8960" width="11.42578125" style="4"/>
    <col min="8961" max="8961" width="11.42578125" style="4" customWidth="1"/>
    <col min="8962" max="8962" width="21.5703125" style="4" customWidth="1"/>
    <col min="8963" max="8963" width="10" style="4" bestFit="1" customWidth="1"/>
    <col min="8964" max="8965" width="10" style="4" customWidth="1"/>
    <col min="8966" max="8966" width="8.85546875" style="4" customWidth="1"/>
    <col min="8967" max="8967" width="9.7109375" style="4" customWidth="1"/>
    <col min="8968" max="8969" width="8.85546875" style="4" customWidth="1"/>
    <col min="8970" max="8974" width="10.28515625" style="4" customWidth="1"/>
    <col min="8975" max="8975" width="12.28515625" style="4" bestFit="1" customWidth="1"/>
    <col min="8976" max="8976" width="13.85546875" style="4" customWidth="1"/>
    <col min="8977" max="9216" width="11.42578125" style="4"/>
    <col min="9217" max="9217" width="11.42578125" style="4" customWidth="1"/>
    <col min="9218" max="9218" width="21.5703125" style="4" customWidth="1"/>
    <col min="9219" max="9219" width="10" style="4" bestFit="1" customWidth="1"/>
    <col min="9220" max="9221" width="10" style="4" customWidth="1"/>
    <col min="9222" max="9222" width="8.85546875" style="4" customWidth="1"/>
    <col min="9223" max="9223" width="9.7109375" style="4" customWidth="1"/>
    <col min="9224" max="9225" width="8.85546875" style="4" customWidth="1"/>
    <col min="9226" max="9230" width="10.28515625" style="4" customWidth="1"/>
    <col min="9231" max="9231" width="12.28515625" style="4" bestFit="1" customWidth="1"/>
    <col min="9232" max="9232" width="13.85546875" style="4" customWidth="1"/>
    <col min="9233" max="9472" width="11.42578125" style="4"/>
    <col min="9473" max="9473" width="11.42578125" style="4" customWidth="1"/>
    <col min="9474" max="9474" width="21.5703125" style="4" customWidth="1"/>
    <col min="9475" max="9475" width="10" style="4" bestFit="1" customWidth="1"/>
    <col min="9476" max="9477" width="10" style="4" customWidth="1"/>
    <col min="9478" max="9478" width="8.85546875" style="4" customWidth="1"/>
    <col min="9479" max="9479" width="9.7109375" style="4" customWidth="1"/>
    <col min="9480" max="9481" width="8.85546875" style="4" customWidth="1"/>
    <col min="9482" max="9486" width="10.28515625" style="4" customWidth="1"/>
    <col min="9487" max="9487" width="12.28515625" style="4" bestFit="1" customWidth="1"/>
    <col min="9488" max="9488" width="13.85546875" style="4" customWidth="1"/>
    <col min="9489" max="9728" width="11.42578125" style="4"/>
    <col min="9729" max="9729" width="11.42578125" style="4" customWidth="1"/>
    <col min="9730" max="9730" width="21.5703125" style="4" customWidth="1"/>
    <col min="9731" max="9731" width="10" style="4" bestFit="1" customWidth="1"/>
    <col min="9732" max="9733" width="10" style="4" customWidth="1"/>
    <col min="9734" max="9734" width="8.85546875" style="4" customWidth="1"/>
    <col min="9735" max="9735" width="9.7109375" style="4" customWidth="1"/>
    <col min="9736" max="9737" width="8.85546875" style="4" customWidth="1"/>
    <col min="9738" max="9742" width="10.28515625" style="4" customWidth="1"/>
    <col min="9743" max="9743" width="12.28515625" style="4" bestFit="1" customWidth="1"/>
    <col min="9744" max="9744" width="13.85546875" style="4" customWidth="1"/>
    <col min="9745" max="9984" width="11.42578125" style="4"/>
    <col min="9985" max="9985" width="11.42578125" style="4" customWidth="1"/>
    <col min="9986" max="9986" width="21.5703125" style="4" customWidth="1"/>
    <col min="9987" max="9987" width="10" style="4" bestFit="1" customWidth="1"/>
    <col min="9988" max="9989" width="10" style="4" customWidth="1"/>
    <col min="9990" max="9990" width="8.85546875" style="4" customWidth="1"/>
    <col min="9991" max="9991" width="9.7109375" style="4" customWidth="1"/>
    <col min="9992" max="9993" width="8.85546875" style="4" customWidth="1"/>
    <col min="9994" max="9998" width="10.28515625" style="4" customWidth="1"/>
    <col min="9999" max="9999" width="12.28515625" style="4" bestFit="1" customWidth="1"/>
    <col min="10000" max="10000" width="13.85546875" style="4" customWidth="1"/>
    <col min="10001" max="10240" width="11.42578125" style="4"/>
    <col min="10241" max="10241" width="11.42578125" style="4" customWidth="1"/>
    <col min="10242" max="10242" width="21.5703125" style="4" customWidth="1"/>
    <col min="10243" max="10243" width="10" style="4" bestFit="1" customWidth="1"/>
    <col min="10244" max="10245" width="10" style="4" customWidth="1"/>
    <col min="10246" max="10246" width="8.85546875" style="4" customWidth="1"/>
    <col min="10247" max="10247" width="9.7109375" style="4" customWidth="1"/>
    <col min="10248" max="10249" width="8.85546875" style="4" customWidth="1"/>
    <col min="10250" max="10254" width="10.28515625" style="4" customWidth="1"/>
    <col min="10255" max="10255" width="12.28515625" style="4" bestFit="1" customWidth="1"/>
    <col min="10256" max="10256" width="13.85546875" style="4" customWidth="1"/>
    <col min="10257" max="10496" width="11.42578125" style="4"/>
    <col min="10497" max="10497" width="11.42578125" style="4" customWidth="1"/>
    <col min="10498" max="10498" width="21.5703125" style="4" customWidth="1"/>
    <col min="10499" max="10499" width="10" style="4" bestFit="1" customWidth="1"/>
    <col min="10500" max="10501" width="10" style="4" customWidth="1"/>
    <col min="10502" max="10502" width="8.85546875" style="4" customWidth="1"/>
    <col min="10503" max="10503" width="9.7109375" style="4" customWidth="1"/>
    <col min="10504" max="10505" width="8.85546875" style="4" customWidth="1"/>
    <col min="10506" max="10510" width="10.28515625" style="4" customWidth="1"/>
    <col min="10511" max="10511" width="12.28515625" style="4" bestFit="1" customWidth="1"/>
    <col min="10512" max="10512" width="13.85546875" style="4" customWidth="1"/>
    <col min="10513" max="10752" width="11.42578125" style="4"/>
    <col min="10753" max="10753" width="11.42578125" style="4" customWidth="1"/>
    <col min="10754" max="10754" width="21.5703125" style="4" customWidth="1"/>
    <col min="10755" max="10755" width="10" style="4" bestFit="1" customWidth="1"/>
    <col min="10756" max="10757" width="10" style="4" customWidth="1"/>
    <col min="10758" max="10758" width="8.85546875" style="4" customWidth="1"/>
    <col min="10759" max="10759" width="9.7109375" style="4" customWidth="1"/>
    <col min="10760" max="10761" width="8.85546875" style="4" customWidth="1"/>
    <col min="10762" max="10766" width="10.28515625" style="4" customWidth="1"/>
    <col min="10767" max="10767" width="12.28515625" style="4" bestFit="1" customWidth="1"/>
    <col min="10768" max="10768" width="13.85546875" style="4" customWidth="1"/>
    <col min="10769" max="11008" width="11.42578125" style="4"/>
    <col min="11009" max="11009" width="11.42578125" style="4" customWidth="1"/>
    <col min="11010" max="11010" width="21.5703125" style="4" customWidth="1"/>
    <col min="11011" max="11011" width="10" style="4" bestFit="1" customWidth="1"/>
    <col min="11012" max="11013" width="10" style="4" customWidth="1"/>
    <col min="11014" max="11014" width="8.85546875" style="4" customWidth="1"/>
    <col min="11015" max="11015" width="9.7109375" style="4" customWidth="1"/>
    <col min="11016" max="11017" width="8.85546875" style="4" customWidth="1"/>
    <col min="11018" max="11022" width="10.28515625" style="4" customWidth="1"/>
    <col min="11023" max="11023" width="12.28515625" style="4" bestFit="1" customWidth="1"/>
    <col min="11024" max="11024" width="13.85546875" style="4" customWidth="1"/>
    <col min="11025" max="11264" width="11.42578125" style="4"/>
    <col min="11265" max="11265" width="11.42578125" style="4" customWidth="1"/>
    <col min="11266" max="11266" width="21.5703125" style="4" customWidth="1"/>
    <col min="11267" max="11267" width="10" style="4" bestFit="1" customWidth="1"/>
    <col min="11268" max="11269" width="10" style="4" customWidth="1"/>
    <col min="11270" max="11270" width="8.85546875" style="4" customWidth="1"/>
    <col min="11271" max="11271" width="9.7109375" style="4" customWidth="1"/>
    <col min="11272" max="11273" width="8.85546875" style="4" customWidth="1"/>
    <col min="11274" max="11278" width="10.28515625" style="4" customWidth="1"/>
    <col min="11279" max="11279" width="12.28515625" style="4" bestFit="1" customWidth="1"/>
    <col min="11280" max="11280" width="13.85546875" style="4" customWidth="1"/>
    <col min="11281" max="11520" width="11.42578125" style="4"/>
    <col min="11521" max="11521" width="11.42578125" style="4" customWidth="1"/>
    <col min="11522" max="11522" width="21.5703125" style="4" customWidth="1"/>
    <col min="11523" max="11523" width="10" style="4" bestFit="1" customWidth="1"/>
    <col min="11524" max="11525" width="10" style="4" customWidth="1"/>
    <col min="11526" max="11526" width="8.85546875" style="4" customWidth="1"/>
    <col min="11527" max="11527" width="9.7109375" style="4" customWidth="1"/>
    <col min="11528" max="11529" width="8.85546875" style="4" customWidth="1"/>
    <col min="11530" max="11534" width="10.28515625" style="4" customWidth="1"/>
    <col min="11535" max="11535" width="12.28515625" style="4" bestFit="1" customWidth="1"/>
    <col min="11536" max="11536" width="13.85546875" style="4" customWidth="1"/>
    <col min="11537" max="11776" width="11.42578125" style="4"/>
    <col min="11777" max="11777" width="11.42578125" style="4" customWidth="1"/>
    <col min="11778" max="11778" width="21.5703125" style="4" customWidth="1"/>
    <col min="11779" max="11779" width="10" style="4" bestFit="1" customWidth="1"/>
    <col min="11780" max="11781" width="10" style="4" customWidth="1"/>
    <col min="11782" max="11782" width="8.85546875" style="4" customWidth="1"/>
    <col min="11783" max="11783" width="9.7109375" style="4" customWidth="1"/>
    <col min="11784" max="11785" width="8.85546875" style="4" customWidth="1"/>
    <col min="11786" max="11790" width="10.28515625" style="4" customWidth="1"/>
    <col min="11791" max="11791" width="12.28515625" style="4" bestFit="1" customWidth="1"/>
    <col min="11792" max="11792" width="13.85546875" style="4" customWidth="1"/>
    <col min="11793" max="12032" width="11.42578125" style="4"/>
    <col min="12033" max="12033" width="11.42578125" style="4" customWidth="1"/>
    <col min="12034" max="12034" width="21.5703125" style="4" customWidth="1"/>
    <col min="12035" max="12035" width="10" style="4" bestFit="1" customWidth="1"/>
    <col min="12036" max="12037" width="10" style="4" customWidth="1"/>
    <col min="12038" max="12038" width="8.85546875" style="4" customWidth="1"/>
    <col min="12039" max="12039" width="9.7109375" style="4" customWidth="1"/>
    <col min="12040" max="12041" width="8.85546875" style="4" customWidth="1"/>
    <col min="12042" max="12046" width="10.28515625" style="4" customWidth="1"/>
    <col min="12047" max="12047" width="12.28515625" style="4" bestFit="1" customWidth="1"/>
    <col min="12048" max="12048" width="13.85546875" style="4" customWidth="1"/>
    <col min="12049" max="12288" width="11.42578125" style="4"/>
    <col min="12289" max="12289" width="11.42578125" style="4" customWidth="1"/>
    <col min="12290" max="12290" width="21.5703125" style="4" customWidth="1"/>
    <col min="12291" max="12291" width="10" style="4" bestFit="1" customWidth="1"/>
    <col min="12292" max="12293" width="10" style="4" customWidth="1"/>
    <col min="12294" max="12294" width="8.85546875" style="4" customWidth="1"/>
    <col min="12295" max="12295" width="9.7109375" style="4" customWidth="1"/>
    <col min="12296" max="12297" width="8.85546875" style="4" customWidth="1"/>
    <col min="12298" max="12302" width="10.28515625" style="4" customWidth="1"/>
    <col min="12303" max="12303" width="12.28515625" style="4" bestFit="1" customWidth="1"/>
    <col min="12304" max="12304" width="13.85546875" style="4" customWidth="1"/>
    <col min="12305" max="12544" width="11.42578125" style="4"/>
    <col min="12545" max="12545" width="11.42578125" style="4" customWidth="1"/>
    <col min="12546" max="12546" width="21.5703125" style="4" customWidth="1"/>
    <col min="12547" max="12547" width="10" style="4" bestFit="1" customWidth="1"/>
    <col min="12548" max="12549" width="10" style="4" customWidth="1"/>
    <col min="12550" max="12550" width="8.85546875" style="4" customWidth="1"/>
    <col min="12551" max="12551" width="9.7109375" style="4" customWidth="1"/>
    <col min="12552" max="12553" width="8.85546875" style="4" customWidth="1"/>
    <col min="12554" max="12558" width="10.28515625" style="4" customWidth="1"/>
    <col min="12559" max="12559" width="12.28515625" style="4" bestFit="1" customWidth="1"/>
    <col min="12560" max="12560" width="13.85546875" style="4" customWidth="1"/>
    <col min="12561" max="12800" width="11.42578125" style="4"/>
    <col min="12801" max="12801" width="11.42578125" style="4" customWidth="1"/>
    <col min="12802" max="12802" width="21.5703125" style="4" customWidth="1"/>
    <col min="12803" max="12803" width="10" style="4" bestFit="1" customWidth="1"/>
    <col min="12804" max="12805" width="10" style="4" customWidth="1"/>
    <col min="12806" max="12806" width="8.85546875" style="4" customWidth="1"/>
    <col min="12807" max="12807" width="9.7109375" style="4" customWidth="1"/>
    <col min="12808" max="12809" width="8.85546875" style="4" customWidth="1"/>
    <col min="12810" max="12814" width="10.28515625" style="4" customWidth="1"/>
    <col min="12815" max="12815" width="12.28515625" style="4" bestFit="1" customWidth="1"/>
    <col min="12816" max="12816" width="13.85546875" style="4" customWidth="1"/>
    <col min="12817" max="13056" width="11.42578125" style="4"/>
    <col min="13057" max="13057" width="11.42578125" style="4" customWidth="1"/>
    <col min="13058" max="13058" width="21.5703125" style="4" customWidth="1"/>
    <col min="13059" max="13059" width="10" style="4" bestFit="1" customWidth="1"/>
    <col min="13060" max="13061" width="10" style="4" customWidth="1"/>
    <col min="13062" max="13062" width="8.85546875" style="4" customWidth="1"/>
    <col min="13063" max="13063" width="9.7109375" style="4" customWidth="1"/>
    <col min="13064" max="13065" width="8.85546875" style="4" customWidth="1"/>
    <col min="13066" max="13070" width="10.28515625" style="4" customWidth="1"/>
    <col min="13071" max="13071" width="12.28515625" style="4" bestFit="1" customWidth="1"/>
    <col min="13072" max="13072" width="13.85546875" style="4" customWidth="1"/>
    <col min="13073" max="13312" width="11.42578125" style="4"/>
    <col min="13313" max="13313" width="11.42578125" style="4" customWidth="1"/>
    <col min="13314" max="13314" width="21.5703125" style="4" customWidth="1"/>
    <col min="13315" max="13315" width="10" style="4" bestFit="1" customWidth="1"/>
    <col min="13316" max="13317" width="10" style="4" customWidth="1"/>
    <col min="13318" max="13318" width="8.85546875" style="4" customWidth="1"/>
    <col min="13319" max="13319" width="9.7109375" style="4" customWidth="1"/>
    <col min="13320" max="13321" width="8.85546875" style="4" customWidth="1"/>
    <col min="13322" max="13326" width="10.28515625" style="4" customWidth="1"/>
    <col min="13327" max="13327" width="12.28515625" style="4" bestFit="1" customWidth="1"/>
    <col min="13328" max="13328" width="13.85546875" style="4" customWidth="1"/>
    <col min="13329" max="13568" width="11.42578125" style="4"/>
    <col min="13569" max="13569" width="11.42578125" style="4" customWidth="1"/>
    <col min="13570" max="13570" width="21.5703125" style="4" customWidth="1"/>
    <col min="13571" max="13571" width="10" style="4" bestFit="1" customWidth="1"/>
    <col min="13572" max="13573" width="10" style="4" customWidth="1"/>
    <col min="13574" max="13574" width="8.85546875" style="4" customWidth="1"/>
    <col min="13575" max="13575" width="9.7109375" style="4" customWidth="1"/>
    <col min="13576" max="13577" width="8.85546875" style="4" customWidth="1"/>
    <col min="13578" max="13582" width="10.28515625" style="4" customWidth="1"/>
    <col min="13583" max="13583" width="12.28515625" style="4" bestFit="1" customWidth="1"/>
    <col min="13584" max="13584" width="13.85546875" style="4" customWidth="1"/>
    <col min="13585" max="13824" width="11.42578125" style="4"/>
    <col min="13825" max="13825" width="11.42578125" style="4" customWidth="1"/>
    <col min="13826" max="13826" width="21.5703125" style="4" customWidth="1"/>
    <col min="13827" max="13827" width="10" style="4" bestFit="1" customWidth="1"/>
    <col min="13828" max="13829" width="10" style="4" customWidth="1"/>
    <col min="13830" max="13830" width="8.85546875" style="4" customWidth="1"/>
    <col min="13831" max="13831" width="9.7109375" style="4" customWidth="1"/>
    <col min="13832" max="13833" width="8.85546875" style="4" customWidth="1"/>
    <col min="13834" max="13838" width="10.28515625" style="4" customWidth="1"/>
    <col min="13839" max="13839" width="12.28515625" style="4" bestFit="1" customWidth="1"/>
    <col min="13840" max="13840" width="13.85546875" style="4" customWidth="1"/>
    <col min="13841" max="14080" width="11.42578125" style="4"/>
    <col min="14081" max="14081" width="11.42578125" style="4" customWidth="1"/>
    <col min="14082" max="14082" width="21.5703125" style="4" customWidth="1"/>
    <col min="14083" max="14083" width="10" style="4" bestFit="1" customWidth="1"/>
    <col min="14084" max="14085" width="10" style="4" customWidth="1"/>
    <col min="14086" max="14086" width="8.85546875" style="4" customWidth="1"/>
    <col min="14087" max="14087" width="9.7109375" style="4" customWidth="1"/>
    <col min="14088" max="14089" width="8.85546875" style="4" customWidth="1"/>
    <col min="14090" max="14094" width="10.28515625" style="4" customWidth="1"/>
    <col min="14095" max="14095" width="12.28515625" style="4" bestFit="1" customWidth="1"/>
    <col min="14096" max="14096" width="13.85546875" style="4" customWidth="1"/>
    <col min="14097" max="14336" width="11.42578125" style="4"/>
    <col min="14337" max="14337" width="11.42578125" style="4" customWidth="1"/>
    <col min="14338" max="14338" width="21.5703125" style="4" customWidth="1"/>
    <col min="14339" max="14339" width="10" style="4" bestFit="1" customWidth="1"/>
    <col min="14340" max="14341" width="10" style="4" customWidth="1"/>
    <col min="14342" max="14342" width="8.85546875" style="4" customWidth="1"/>
    <col min="14343" max="14343" width="9.7109375" style="4" customWidth="1"/>
    <col min="14344" max="14345" width="8.85546875" style="4" customWidth="1"/>
    <col min="14346" max="14350" width="10.28515625" style="4" customWidth="1"/>
    <col min="14351" max="14351" width="12.28515625" style="4" bestFit="1" customWidth="1"/>
    <col min="14352" max="14352" width="13.85546875" style="4" customWidth="1"/>
    <col min="14353" max="14592" width="11.42578125" style="4"/>
    <col min="14593" max="14593" width="11.42578125" style="4" customWidth="1"/>
    <col min="14594" max="14594" width="21.5703125" style="4" customWidth="1"/>
    <col min="14595" max="14595" width="10" style="4" bestFit="1" customWidth="1"/>
    <col min="14596" max="14597" width="10" style="4" customWidth="1"/>
    <col min="14598" max="14598" width="8.85546875" style="4" customWidth="1"/>
    <col min="14599" max="14599" width="9.7109375" style="4" customWidth="1"/>
    <col min="14600" max="14601" width="8.85546875" style="4" customWidth="1"/>
    <col min="14602" max="14606" width="10.28515625" style="4" customWidth="1"/>
    <col min="14607" max="14607" width="12.28515625" style="4" bestFit="1" customWidth="1"/>
    <col min="14608" max="14608" width="13.85546875" style="4" customWidth="1"/>
    <col min="14609" max="14848" width="11.42578125" style="4"/>
    <col min="14849" max="14849" width="11.42578125" style="4" customWidth="1"/>
    <col min="14850" max="14850" width="21.5703125" style="4" customWidth="1"/>
    <col min="14851" max="14851" width="10" style="4" bestFit="1" customWidth="1"/>
    <col min="14852" max="14853" width="10" style="4" customWidth="1"/>
    <col min="14854" max="14854" width="8.85546875" style="4" customWidth="1"/>
    <col min="14855" max="14855" width="9.7109375" style="4" customWidth="1"/>
    <col min="14856" max="14857" width="8.85546875" style="4" customWidth="1"/>
    <col min="14858" max="14862" width="10.28515625" style="4" customWidth="1"/>
    <col min="14863" max="14863" width="12.28515625" style="4" bestFit="1" customWidth="1"/>
    <col min="14864" max="14864" width="13.85546875" style="4" customWidth="1"/>
    <col min="14865" max="15104" width="11.42578125" style="4"/>
    <col min="15105" max="15105" width="11.42578125" style="4" customWidth="1"/>
    <col min="15106" max="15106" width="21.5703125" style="4" customWidth="1"/>
    <col min="15107" max="15107" width="10" style="4" bestFit="1" customWidth="1"/>
    <col min="15108" max="15109" width="10" style="4" customWidth="1"/>
    <col min="15110" max="15110" width="8.85546875" style="4" customWidth="1"/>
    <col min="15111" max="15111" width="9.7109375" style="4" customWidth="1"/>
    <col min="15112" max="15113" width="8.85546875" style="4" customWidth="1"/>
    <col min="15114" max="15118" width="10.28515625" style="4" customWidth="1"/>
    <col min="15119" max="15119" width="12.28515625" style="4" bestFit="1" customWidth="1"/>
    <col min="15120" max="15120" width="13.85546875" style="4" customWidth="1"/>
    <col min="15121" max="15360" width="11.42578125" style="4"/>
    <col min="15361" max="15361" width="11.42578125" style="4" customWidth="1"/>
    <col min="15362" max="15362" width="21.5703125" style="4" customWidth="1"/>
    <col min="15363" max="15363" width="10" style="4" bestFit="1" customWidth="1"/>
    <col min="15364" max="15365" width="10" style="4" customWidth="1"/>
    <col min="15366" max="15366" width="8.85546875" style="4" customWidth="1"/>
    <col min="15367" max="15367" width="9.7109375" style="4" customWidth="1"/>
    <col min="15368" max="15369" width="8.85546875" style="4" customWidth="1"/>
    <col min="15370" max="15374" width="10.28515625" style="4" customWidth="1"/>
    <col min="15375" max="15375" width="12.28515625" style="4" bestFit="1" customWidth="1"/>
    <col min="15376" max="15376" width="13.85546875" style="4" customWidth="1"/>
    <col min="15377" max="15616" width="11.42578125" style="4"/>
    <col min="15617" max="15617" width="11.42578125" style="4" customWidth="1"/>
    <col min="15618" max="15618" width="21.5703125" style="4" customWidth="1"/>
    <col min="15619" max="15619" width="10" style="4" bestFit="1" customWidth="1"/>
    <col min="15620" max="15621" width="10" style="4" customWidth="1"/>
    <col min="15622" max="15622" width="8.85546875" style="4" customWidth="1"/>
    <col min="15623" max="15623" width="9.7109375" style="4" customWidth="1"/>
    <col min="15624" max="15625" width="8.85546875" style="4" customWidth="1"/>
    <col min="15626" max="15630" width="10.28515625" style="4" customWidth="1"/>
    <col min="15631" max="15631" width="12.28515625" style="4" bestFit="1" customWidth="1"/>
    <col min="15632" max="15632" width="13.85546875" style="4" customWidth="1"/>
    <col min="15633" max="15872" width="11.42578125" style="4"/>
    <col min="15873" max="15873" width="11.42578125" style="4" customWidth="1"/>
    <col min="15874" max="15874" width="21.5703125" style="4" customWidth="1"/>
    <col min="15875" max="15875" width="10" style="4" bestFit="1" customWidth="1"/>
    <col min="15876" max="15877" width="10" style="4" customWidth="1"/>
    <col min="15878" max="15878" width="8.85546875" style="4" customWidth="1"/>
    <col min="15879" max="15879" width="9.7109375" style="4" customWidth="1"/>
    <col min="15880" max="15881" width="8.85546875" style="4" customWidth="1"/>
    <col min="15882" max="15886" width="10.28515625" style="4" customWidth="1"/>
    <col min="15887" max="15887" width="12.28515625" style="4" bestFit="1" customWidth="1"/>
    <col min="15888" max="15888" width="13.85546875" style="4" customWidth="1"/>
    <col min="15889" max="16128" width="11.42578125" style="4"/>
    <col min="16129" max="16129" width="11.42578125" style="4" customWidth="1"/>
    <col min="16130" max="16130" width="21.5703125" style="4" customWidth="1"/>
    <col min="16131" max="16131" width="10" style="4" bestFit="1" customWidth="1"/>
    <col min="16132" max="16133" width="10" style="4" customWidth="1"/>
    <col min="16134" max="16134" width="8.85546875" style="4" customWidth="1"/>
    <col min="16135" max="16135" width="9.7109375" style="4" customWidth="1"/>
    <col min="16136" max="16137" width="8.85546875" style="4" customWidth="1"/>
    <col min="16138" max="16142" width="10.28515625" style="4" customWidth="1"/>
    <col min="16143" max="16143" width="12.28515625" style="4" bestFit="1" customWidth="1"/>
    <col min="16144" max="16144" width="13.85546875" style="4" customWidth="1"/>
    <col min="16145" max="16384" width="11.42578125" style="4"/>
  </cols>
  <sheetData>
    <row r="1" spans="2:43" s="6" customFormat="1" x14ac:dyDescent="0.2">
      <c r="B1" s="69" t="s">
        <v>48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2:43" s="6" customFormat="1" ht="6.75" customHeight="1" thickBot="1" x14ac:dyDescent="0.25">
      <c r="P2" s="7"/>
    </row>
    <row r="3" spans="2:43" s="6" customFormat="1" ht="12.75" thickBot="1" x14ac:dyDescent="0.25">
      <c r="B3" s="2" t="s">
        <v>14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3" t="s">
        <v>13</v>
      </c>
      <c r="P3" s="7"/>
    </row>
    <row r="4" spans="2:43" s="6" customFormat="1" ht="12.75" thickBot="1" x14ac:dyDescent="0.25">
      <c r="B4" s="9" t="s">
        <v>15</v>
      </c>
      <c r="C4" s="10">
        <v>137938.73000000001</v>
      </c>
      <c r="D4" s="10">
        <v>167242.06</v>
      </c>
      <c r="E4" s="10">
        <v>134900.63399999999</v>
      </c>
      <c r="F4" s="11">
        <v>283634.28000000003</v>
      </c>
      <c r="G4" s="11">
        <v>61434.45</v>
      </c>
      <c r="H4" s="11">
        <v>282380.32</v>
      </c>
      <c r="I4" s="11">
        <v>555863.32999999996</v>
      </c>
      <c r="J4" s="11">
        <v>346390.48</v>
      </c>
      <c r="K4" s="11">
        <v>529631.75</v>
      </c>
      <c r="L4" s="11">
        <v>496813.97</v>
      </c>
      <c r="M4" s="11">
        <v>342499.05</v>
      </c>
      <c r="N4" s="11">
        <v>569967.78</v>
      </c>
      <c r="O4" s="12">
        <f>SUM(C4:N4)</f>
        <v>3908696.8339999998</v>
      </c>
      <c r="P4" s="13"/>
      <c r="Q4" s="14"/>
    </row>
    <row r="5" spans="2:43" s="6" customFormat="1" ht="12.75" thickBot="1" x14ac:dyDescent="0.25">
      <c r="B5" s="5" t="s">
        <v>16</v>
      </c>
      <c r="C5" s="10">
        <v>185696.67</v>
      </c>
      <c r="D5" s="10">
        <v>270010.48</v>
      </c>
      <c r="E5" s="10">
        <v>106506.984</v>
      </c>
      <c r="F5" s="10">
        <v>254271.43</v>
      </c>
      <c r="G5" s="10">
        <v>147907.29999999999</v>
      </c>
      <c r="H5" s="10">
        <v>224659.68</v>
      </c>
      <c r="I5" s="11">
        <v>185946.67</v>
      </c>
      <c r="J5" s="11">
        <v>394941.27</v>
      </c>
      <c r="K5" s="11">
        <v>312851.11</v>
      </c>
      <c r="L5" s="11">
        <v>264988.57</v>
      </c>
      <c r="M5" s="11">
        <v>356887.62</v>
      </c>
      <c r="N5" s="11">
        <v>527212.54</v>
      </c>
      <c r="O5" s="12">
        <f>SUM(C5:N5)</f>
        <v>3231880.324</v>
      </c>
      <c r="P5" s="13"/>
      <c r="Q5" s="14"/>
    </row>
    <row r="6" spans="2:43" s="6" customFormat="1" ht="12.75" thickBot="1" x14ac:dyDescent="0.25">
      <c r="B6" s="15" t="s">
        <v>17</v>
      </c>
      <c r="C6" s="10">
        <v>0</v>
      </c>
      <c r="D6" s="10">
        <v>0</v>
      </c>
      <c r="E6" s="10">
        <f t="shared" ref="E6" si="0">AVERAGE(C6:D6)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ref="N6" si="1">AVERAGE(C6:M6)</f>
        <v>0</v>
      </c>
      <c r="O6" s="12">
        <f>SUM(C6:N6)</f>
        <v>0</v>
      </c>
      <c r="P6" s="16"/>
      <c r="Q6" s="17"/>
    </row>
    <row r="7" spans="2:43" s="20" customFormat="1" thickBot="1" x14ac:dyDescent="0.25">
      <c r="B7" s="18" t="s">
        <v>13</v>
      </c>
      <c r="C7" s="19">
        <f t="shared" ref="C7:N7" si="2">SUM(C4:C6)</f>
        <v>323635.40000000002</v>
      </c>
      <c r="D7" s="19">
        <f t="shared" si="2"/>
        <v>437252.54</v>
      </c>
      <c r="E7" s="19">
        <f t="shared" si="2"/>
        <v>241407.61799999999</v>
      </c>
      <c r="F7" s="19">
        <f t="shared" si="2"/>
        <v>537905.71</v>
      </c>
      <c r="G7" s="19">
        <f>SUM(G4:G6)</f>
        <v>209341.75</v>
      </c>
      <c r="H7" s="19">
        <f t="shared" si="2"/>
        <v>507040</v>
      </c>
      <c r="I7" s="19">
        <f t="shared" si="2"/>
        <v>741810</v>
      </c>
      <c r="J7" s="19">
        <f t="shared" si="2"/>
        <v>741331.75</v>
      </c>
      <c r="K7" s="19">
        <f t="shared" si="2"/>
        <v>842482.86</v>
      </c>
      <c r="L7" s="19">
        <f t="shared" si="2"/>
        <v>761802.54</v>
      </c>
      <c r="M7" s="19">
        <f t="shared" si="2"/>
        <v>699386.66999999993</v>
      </c>
      <c r="N7" s="19">
        <f t="shared" si="2"/>
        <v>1097180.32</v>
      </c>
      <c r="O7" s="12">
        <f>SUM(C7:N7)</f>
        <v>7140577.1580000008</v>
      </c>
    </row>
    <row r="8" spans="2:43" s="6" customFormat="1" ht="9.75" customHeight="1" x14ac:dyDescent="0.2">
      <c r="B8" s="21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43" s="6" customFormat="1" x14ac:dyDescent="0.2">
      <c r="B9" s="21" t="s">
        <v>19</v>
      </c>
    </row>
    <row r="10" spans="2:43" s="6" customFormat="1" x14ac:dyDescent="0.2">
      <c r="B10" s="68" t="s">
        <v>49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2:43" s="6" customFormat="1" ht="12.75" thickBo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43" s="6" customFormat="1" x14ac:dyDescent="0.2">
      <c r="B12" s="22" t="s">
        <v>14</v>
      </c>
      <c r="C12" s="23" t="s">
        <v>1</v>
      </c>
      <c r="D12" s="23" t="s">
        <v>2</v>
      </c>
      <c r="E12" s="23" t="s">
        <v>3</v>
      </c>
      <c r="F12" s="23" t="s">
        <v>4</v>
      </c>
      <c r="G12" s="23" t="s">
        <v>5</v>
      </c>
      <c r="H12" s="23" t="s">
        <v>6</v>
      </c>
      <c r="I12" s="23" t="s">
        <v>7</v>
      </c>
      <c r="J12" s="23" t="s">
        <v>8</v>
      </c>
      <c r="K12" s="23" t="s">
        <v>9</v>
      </c>
      <c r="L12" s="23" t="s">
        <v>10</v>
      </c>
      <c r="M12" s="23" t="s">
        <v>11</v>
      </c>
      <c r="N12" s="23" t="s">
        <v>12</v>
      </c>
      <c r="O12" s="24" t="s">
        <v>13</v>
      </c>
      <c r="P12" s="7"/>
    </row>
    <row r="13" spans="2:43" s="6" customFormat="1" ht="35.25" customHeight="1" x14ac:dyDescent="0.2">
      <c r="B13" s="25" t="s">
        <v>20</v>
      </c>
      <c r="C13" s="64">
        <v>146528</v>
      </c>
      <c r="D13" s="64">
        <v>155687.04199999999</v>
      </c>
      <c r="E13" s="64">
        <v>140942</v>
      </c>
      <c r="F13" s="64">
        <v>160173</v>
      </c>
      <c r="G13" s="64">
        <v>183467</v>
      </c>
      <c r="H13" s="64">
        <v>182466.08300000001</v>
      </c>
      <c r="I13" s="64">
        <v>198380.64300000001</v>
      </c>
      <c r="J13" s="64">
        <v>161917.10699999999</v>
      </c>
      <c r="K13" s="64">
        <v>286208</v>
      </c>
      <c r="L13" s="26">
        <v>337380</v>
      </c>
      <c r="M13" s="26">
        <v>238158</v>
      </c>
      <c r="N13" s="26">
        <v>236150</v>
      </c>
      <c r="O13" s="27">
        <f>SUM(C13:N13)</f>
        <v>2427456.875</v>
      </c>
      <c r="P13" s="7"/>
    </row>
    <row r="14" spans="2:43" s="6" customFormat="1" ht="36.75" customHeight="1" x14ac:dyDescent="0.2">
      <c r="B14" s="25" t="s">
        <v>21</v>
      </c>
      <c r="C14" s="64">
        <v>13020.698</v>
      </c>
      <c r="D14" s="64">
        <v>14785.225</v>
      </c>
      <c r="E14" s="64">
        <v>17720</v>
      </c>
      <c r="F14" s="64">
        <v>18507.552</v>
      </c>
      <c r="G14" s="64">
        <v>20176.691999999999</v>
      </c>
      <c r="H14" s="64">
        <v>16013</v>
      </c>
      <c r="I14" s="64">
        <v>15480.743</v>
      </c>
      <c r="J14" s="64">
        <v>16985.88</v>
      </c>
      <c r="K14" s="64">
        <v>12301</v>
      </c>
      <c r="L14" s="26">
        <v>20176</v>
      </c>
      <c r="M14" s="26">
        <v>17460</v>
      </c>
      <c r="N14" s="26">
        <v>16523</v>
      </c>
      <c r="O14" s="27">
        <f>SUM(C14:N14)</f>
        <v>199149.79</v>
      </c>
      <c r="P14" s="7"/>
    </row>
    <row r="15" spans="2:43" s="6" customFormat="1" ht="36" x14ac:dyDescent="0.2">
      <c r="B15" s="28" t="s">
        <v>22</v>
      </c>
      <c r="C15" s="64">
        <v>3398</v>
      </c>
      <c r="D15" s="64">
        <v>3933.4180000000001</v>
      </c>
      <c r="E15" s="64">
        <v>3818</v>
      </c>
      <c r="F15" s="64">
        <v>3931.4</v>
      </c>
      <c r="G15" s="64">
        <v>3528.44</v>
      </c>
      <c r="H15" s="64">
        <v>4133</v>
      </c>
      <c r="I15" s="64">
        <v>3158</v>
      </c>
      <c r="J15" s="64">
        <v>4297.1400000000003</v>
      </c>
      <c r="K15" s="64">
        <v>2633</v>
      </c>
      <c r="L15" s="26">
        <v>3328</v>
      </c>
      <c r="M15" s="26">
        <v>2459</v>
      </c>
      <c r="N15" s="26">
        <v>2801</v>
      </c>
      <c r="O15" s="27">
        <f>SUM(C15:N15)</f>
        <v>41418.398000000001</v>
      </c>
      <c r="P15" s="7"/>
    </row>
    <row r="16" spans="2:43" s="6" customFormat="1" ht="12.75" thickBot="1" x14ac:dyDescent="0.25">
      <c r="B16" s="29" t="s">
        <v>13</v>
      </c>
      <c r="C16" s="19">
        <f t="shared" ref="C16:N16" si="3">SUM(C13:C15)</f>
        <v>162946.698</v>
      </c>
      <c r="D16" s="19">
        <f t="shared" si="3"/>
        <v>174405.685</v>
      </c>
      <c r="E16" s="30">
        <f>SUM(E13:E15)</f>
        <v>162480</v>
      </c>
      <c r="F16" s="30">
        <f t="shared" si="3"/>
        <v>182611.95199999999</v>
      </c>
      <c r="G16" s="30">
        <f t="shared" si="3"/>
        <v>207172.13200000001</v>
      </c>
      <c r="H16" s="30">
        <f>SUM(H13:H15)</f>
        <v>202612.08300000001</v>
      </c>
      <c r="I16" s="30">
        <f t="shared" si="3"/>
        <v>217019.386</v>
      </c>
      <c r="J16" s="30">
        <f t="shared" si="3"/>
        <v>183200.12700000001</v>
      </c>
      <c r="K16" s="30">
        <f t="shared" si="3"/>
        <v>301142</v>
      </c>
      <c r="L16" s="30">
        <f t="shared" si="3"/>
        <v>360884</v>
      </c>
      <c r="M16" s="30">
        <f t="shared" si="3"/>
        <v>258077</v>
      </c>
      <c r="N16" s="30">
        <f t="shared" si="3"/>
        <v>255474</v>
      </c>
      <c r="O16" s="27">
        <f>SUM(C16:N16)</f>
        <v>2668025.0630000001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2:17" s="6" customFormat="1" x14ac:dyDescent="0.2">
      <c r="B17" s="21" t="s">
        <v>18</v>
      </c>
      <c r="C17" s="21"/>
      <c r="D17" s="21"/>
      <c r="E17" s="21"/>
      <c r="F17" s="67"/>
      <c r="G17" s="21"/>
      <c r="H17" s="21"/>
      <c r="I17" s="21"/>
      <c r="J17" s="31"/>
      <c r="K17" s="31"/>
      <c r="L17" s="31"/>
      <c r="M17" s="31"/>
      <c r="N17" s="31"/>
    </row>
    <row r="18" spans="2:17" s="32" customFormat="1" x14ac:dyDescent="0.2">
      <c r="B18" s="21" t="s">
        <v>23</v>
      </c>
      <c r="J18" s="63"/>
      <c r="K18" s="63"/>
      <c r="L18" s="62"/>
      <c r="M18" s="62"/>
      <c r="N18" s="62"/>
    </row>
    <row r="19" spans="2:17" s="32" customFormat="1" x14ac:dyDescent="0.2">
      <c r="B19" s="21" t="s">
        <v>24</v>
      </c>
      <c r="J19" s="63"/>
      <c r="K19" s="62"/>
    </row>
    <row r="20" spans="2:17" s="6" customFormat="1" ht="5.25" customHeight="1" x14ac:dyDescent="0.2">
      <c r="B20" s="33"/>
    </row>
    <row r="21" spans="2:17" s="6" customFormat="1" x14ac:dyDescent="0.2">
      <c r="B21" s="68" t="s">
        <v>50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2:17" s="6" customFormat="1" ht="6.75" customHeight="1" thickBot="1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2:17" s="6" customFormat="1" x14ac:dyDescent="0.2">
      <c r="B23" s="35" t="s">
        <v>25</v>
      </c>
      <c r="C23" s="36" t="s">
        <v>1</v>
      </c>
      <c r="D23" s="36" t="s">
        <v>2</v>
      </c>
      <c r="E23" s="36" t="s">
        <v>3</v>
      </c>
      <c r="F23" s="36" t="s">
        <v>4</v>
      </c>
      <c r="G23" s="36" t="s">
        <v>5</v>
      </c>
      <c r="H23" s="36" t="s">
        <v>6</v>
      </c>
      <c r="I23" s="36" t="s">
        <v>7</v>
      </c>
      <c r="J23" s="36" t="s">
        <v>8</v>
      </c>
      <c r="K23" s="36" t="s">
        <v>9</v>
      </c>
      <c r="L23" s="36" t="s">
        <v>10</v>
      </c>
      <c r="M23" s="36" t="s">
        <v>11</v>
      </c>
      <c r="N23" s="36" t="s">
        <v>12</v>
      </c>
      <c r="O23" s="37" t="s">
        <v>13</v>
      </c>
    </row>
    <row r="24" spans="2:17" x14ac:dyDescent="0.2">
      <c r="B24" s="38" t="s">
        <v>26</v>
      </c>
      <c r="C24" s="39">
        <v>37658.239999999998</v>
      </c>
      <c r="D24" s="39">
        <v>28923.74</v>
      </c>
      <c r="E24" s="40">
        <v>26552.19</v>
      </c>
      <c r="F24" s="40">
        <v>33103.040000000001</v>
      </c>
      <c r="G24" s="40">
        <v>37601.978999999999</v>
      </c>
      <c r="H24" s="40">
        <v>30424.968000000001</v>
      </c>
      <c r="I24" s="40">
        <v>44321.899000000005</v>
      </c>
      <c r="J24" s="40">
        <v>49989.364999999998</v>
      </c>
      <c r="K24" s="40">
        <v>49819.116000000002</v>
      </c>
      <c r="L24" s="40">
        <v>43831.987999999998</v>
      </c>
      <c r="M24" s="40">
        <v>25037.688999999998</v>
      </c>
      <c r="N24" s="40">
        <v>31264.759000000002</v>
      </c>
      <c r="O24" s="41">
        <f>SUM(C24:N24)</f>
        <v>438528.973</v>
      </c>
      <c r="Q24" s="42"/>
    </row>
    <row r="25" spans="2:17" ht="12.75" thickBot="1" x14ac:dyDescent="0.25">
      <c r="B25" s="29" t="s">
        <v>13</v>
      </c>
      <c r="C25" s="43">
        <f t="shared" ref="C25:H25" si="4">SUM(C24:C24)</f>
        <v>37658.239999999998</v>
      </c>
      <c r="D25" s="43">
        <f t="shared" si="4"/>
        <v>28923.74</v>
      </c>
      <c r="E25" s="43">
        <f t="shared" si="4"/>
        <v>26552.19</v>
      </c>
      <c r="F25" s="43">
        <f t="shared" si="4"/>
        <v>33103.040000000001</v>
      </c>
      <c r="G25" s="43">
        <f t="shared" si="4"/>
        <v>37601.978999999999</v>
      </c>
      <c r="H25" s="43">
        <f t="shared" si="4"/>
        <v>30424.968000000001</v>
      </c>
      <c r="I25" s="43">
        <f t="shared" ref="I25:N25" si="5">SUM(I24:I24)</f>
        <v>44321.899000000005</v>
      </c>
      <c r="J25" s="43">
        <f t="shared" si="5"/>
        <v>49989.364999999998</v>
      </c>
      <c r="K25" s="43">
        <f t="shared" si="5"/>
        <v>49819.116000000002</v>
      </c>
      <c r="L25" s="43">
        <f t="shared" si="5"/>
        <v>43831.987999999998</v>
      </c>
      <c r="M25" s="43">
        <f t="shared" si="5"/>
        <v>25037.688999999998</v>
      </c>
      <c r="N25" s="43">
        <f t="shared" si="5"/>
        <v>31264.759000000002</v>
      </c>
      <c r="O25" s="41">
        <f>SUM(C25:N25)</f>
        <v>438528.973</v>
      </c>
    </row>
    <row r="26" spans="2:17" s="6" customFormat="1" x14ac:dyDescent="0.2">
      <c r="B26" s="21" t="s">
        <v>19</v>
      </c>
    </row>
    <row r="27" spans="2:17" s="6" customFormat="1" x14ac:dyDescent="0.2">
      <c r="B27" s="21" t="s">
        <v>18</v>
      </c>
    </row>
    <row r="28" spans="2:17" s="6" customFormat="1" x14ac:dyDescent="0.2">
      <c r="B28" s="68" t="s">
        <v>53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2:17" s="6" customFormat="1" ht="4.5" customHeight="1" thickBot="1" x14ac:dyDescent="0.25"/>
    <row r="30" spans="2:17" s="6" customFormat="1" x14ac:dyDescent="0.2">
      <c r="B30" s="35" t="s">
        <v>25</v>
      </c>
      <c r="C30" s="36" t="s">
        <v>1</v>
      </c>
      <c r="D30" s="36" t="s">
        <v>2</v>
      </c>
      <c r="E30" s="36" t="s">
        <v>3</v>
      </c>
      <c r="F30" s="36" t="s">
        <v>4</v>
      </c>
      <c r="G30" s="36" t="s">
        <v>5</v>
      </c>
      <c r="H30" s="36" t="s">
        <v>6</v>
      </c>
      <c r="I30" s="36" t="s">
        <v>7</v>
      </c>
      <c r="J30" s="36" t="s">
        <v>8</v>
      </c>
      <c r="K30" s="36" t="s">
        <v>9</v>
      </c>
      <c r="L30" s="36" t="s">
        <v>10</v>
      </c>
      <c r="M30" s="36" t="s">
        <v>11</v>
      </c>
      <c r="N30" s="36" t="s">
        <v>12</v>
      </c>
      <c r="O30" s="37" t="s">
        <v>13</v>
      </c>
    </row>
    <row r="31" spans="2:17" s="7" customFormat="1" ht="14.25" customHeight="1" x14ac:dyDescent="0.2">
      <c r="B31" s="5" t="s">
        <v>27</v>
      </c>
      <c r="C31" s="44">
        <v>1.1599999999999999</v>
      </c>
      <c r="D31" s="44">
        <v>4903.55</v>
      </c>
      <c r="E31" s="44">
        <v>2605.4989999999998</v>
      </c>
      <c r="F31" s="44">
        <v>0</v>
      </c>
      <c r="G31" s="44">
        <v>0</v>
      </c>
      <c r="H31" s="44">
        <v>968.68899999999996</v>
      </c>
      <c r="I31" s="44">
        <v>0</v>
      </c>
      <c r="J31" s="44">
        <v>0</v>
      </c>
      <c r="K31" s="44">
        <v>2473.6120000000001</v>
      </c>
      <c r="L31" s="44">
        <v>1940.904</v>
      </c>
      <c r="M31" s="44">
        <v>1122.173</v>
      </c>
      <c r="N31" s="44">
        <v>10473.98</v>
      </c>
      <c r="O31" s="45">
        <f>SUM(C31:N31)</f>
        <v>24489.566999999999</v>
      </c>
    </row>
    <row r="32" spans="2:17" s="7" customFormat="1" ht="14.25" customHeight="1" x14ac:dyDescent="0.2">
      <c r="B32" s="5" t="s">
        <v>28</v>
      </c>
      <c r="C32" s="39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258</v>
      </c>
      <c r="L32" s="44">
        <v>0</v>
      </c>
      <c r="M32" s="44">
        <v>0</v>
      </c>
      <c r="N32" s="44">
        <v>0</v>
      </c>
      <c r="O32" s="45">
        <f>SUM(C32:N32)</f>
        <v>258</v>
      </c>
    </row>
    <row r="33" spans="2:16" s="7" customFormat="1" ht="14.25" customHeight="1" x14ac:dyDescent="0.2">
      <c r="B33" s="5" t="s">
        <v>44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5">
        <f t="shared" ref="O33:O44" si="6">SUM(C33:N33)</f>
        <v>0</v>
      </c>
    </row>
    <row r="34" spans="2:16" s="1" customFormat="1" ht="14.25" customHeight="1" x14ac:dyDescent="0.2">
      <c r="B34" s="38" t="s">
        <v>45</v>
      </c>
      <c r="C34" s="39">
        <v>0</v>
      </c>
      <c r="D34" s="39">
        <v>0</v>
      </c>
      <c r="E34" s="39">
        <v>10000</v>
      </c>
      <c r="F34" s="39">
        <v>0</v>
      </c>
      <c r="G34" s="39">
        <v>0</v>
      </c>
      <c r="H34" s="39">
        <v>0</v>
      </c>
      <c r="I34" s="39">
        <v>10000</v>
      </c>
      <c r="J34" s="39">
        <v>10000</v>
      </c>
      <c r="K34" s="39">
        <v>0</v>
      </c>
      <c r="L34" s="39">
        <v>0</v>
      </c>
      <c r="M34" s="39">
        <v>0</v>
      </c>
      <c r="N34" s="39">
        <v>0</v>
      </c>
      <c r="O34" s="45">
        <f t="shared" si="6"/>
        <v>30000</v>
      </c>
    </row>
    <row r="35" spans="2:16" s="1" customFormat="1" ht="14.25" customHeight="1" x14ac:dyDescent="0.2">
      <c r="B35" s="38" t="s">
        <v>46</v>
      </c>
      <c r="C35" s="39">
        <v>0</v>
      </c>
      <c r="D35" s="39">
        <v>0</v>
      </c>
      <c r="E35" s="39">
        <v>23479.31</v>
      </c>
      <c r="F35" s="39">
        <v>25000</v>
      </c>
      <c r="G35" s="39">
        <v>0</v>
      </c>
      <c r="H35" s="39">
        <v>27180</v>
      </c>
      <c r="I35" s="39">
        <v>27900</v>
      </c>
      <c r="J35" s="39">
        <v>25000</v>
      </c>
      <c r="K35" s="39">
        <v>21214</v>
      </c>
      <c r="L35" s="39">
        <v>0</v>
      </c>
      <c r="M35" s="39">
        <v>0</v>
      </c>
      <c r="N35" s="39">
        <v>0</v>
      </c>
      <c r="O35" s="45">
        <f t="shared" si="6"/>
        <v>149773.31</v>
      </c>
    </row>
    <row r="36" spans="2:16" s="1" customFormat="1" ht="14.25" customHeight="1" x14ac:dyDescent="0.2">
      <c r="B36" s="38" t="s">
        <v>47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2514.241</v>
      </c>
      <c r="K36" s="39">
        <v>0</v>
      </c>
      <c r="L36" s="39">
        <v>0</v>
      </c>
      <c r="M36" s="39">
        <v>0</v>
      </c>
      <c r="N36" s="39">
        <v>0</v>
      </c>
      <c r="O36" s="45">
        <f t="shared" si="6"/>
        <v>2514.241</v>
      </c>
    </row>
    <row r="37" spans="2:16" s="1" customFormat="1" ht="14.25" customHeight="1" x14ac:dyDescent="0.2">
      <c r="B37" s="55" t="s">
        <v>43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5">
        <f t="shared" si="6"/>
        <v>0</v>
      </c>
    </row>
    <row r="38" spans="2:16" s="1" customFormat="1" ht="14.25" customHeight="1" x14ac:dyDescent="0.2">
      <c r="B38" s="60" t="s">
        <v>41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5">
        <f t="shared" si="6"/>
        <v>0</v>
      </c>
    </row>
    <row r="39" spans="2:16" s="1" customFormat="1" ht="14.25" customHeight="1" x14ac:dyDescent="0.2">
      <c r="B39" s="60" t="s">
        <v>42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5">
        <f t="shared" si="6"/>
        <v>0</v>
      </c>
    </row>
    <row r="40" spans="2:16" s="6" customFormat="1" ht="14.25" customHeight="1" x14ac:dyDescent="0.2">
      <c r="B40" s="46" t="s">
        <v>29</v>
      </c>
      <c r="C40" s="47">
        <f>6.6+3</f>
        <v>9.6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4">
        <v>0</v>
      </c>
      <c r="K40" s="47">
        <v>0</v>
      </c>
      <c r="L40" s="47">
        <v>0</v>
      </c>
      <c r="M40" s="47">
        <v>0</v>
      </c>
      <c r="N40" s="47">
        <v>51.5</v>
      </c>
      <c r="O40" s="45">
        <f t="shared" si="6"/>
        <v>61.1</v>
      </c>
    </row>
    <row r="41" spans="2:16" s="7" customFormat="1" ht="14.25" customHeight="1" x14ac:dyDescent="0.2">
      <c r="B41" s="55" t="s">
        <v>30</v>
      </c>
      <c r="C41" s="44">
        <v>2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4</v>
      </c>
      <c r="O41" s="45">
        <f t="shared" si="6"/>
        <v>6</v>
      </c>
    </row>
    <row r="42" spans="2:16" s="6" customFormat="1" ht="14.25" customHeight="1" x14ac:dyDescent="0.2">
      <c r="B42" s="54" t="s">
        <v>31</v>
      </c>
      <c r="C42" s="53">
        <f>SUM(C43)</f>
        <v>6022.7349999999997</v>
      </c>
      <c r="D42" s="53">
        <f t="shared" ref="D42:N42" si="7">SUM(D43)</f>
        <v>5466.3879999999999</v>
      </c>
      <c r="E42" s="53">
        <f t="shared" si="7"/>
        <v>0</v>
      </c>
      <c r="F42" s="53">
        <f t="shared" si="7"/>
        <v>11535.53</v>
      </c>
      <c r="G42" s="53">
        <f t="shared" si="7"/>
        <v>5643.9979999999996</v>
      </c>
      <c r="H42" s="53">
        <f t="shared" si="7"/>
        <v>0</v>
      </c>
      <c r="I42" s="53">
        <f t="shared" si="7"/>
        <v>5195.3130000000001</v>
      </c>
      <c r="J42" s="53">
        <f t="shared" si="7"/>
        <v>0</v>
      </c>
      <c r="K42" s="53">
        <f t="shared" si="7"/>
        <v>10721.151</v>
      </c>
      <c r="L42" s="53">
        <f t="shared" si="7"/>
        <v>5175.8320000000003</v>
      </c>
      <c r="M42" s="53">
        <f t="shared" si="7"/>
        <v>16063.906000000001</v>
      </c>
      <c r="N42" s="53">
        <f t="shared" si="7"/>
        <v>15827.184999999999</v>
      </c>
      <c r="O42" s="45">
        <f t="shared" ref="O42" si="8">SUM(C42:N42)</f>
        <v>81652.038</v>
      </c>
    </row>
    <row r="43" spans="2:16" s="6" customFormat="1" ht="14.25" customHeight="1" x14ac:dyDescent="0.2">
      <c r="B43" s="56" t="s">
        <v>37</v>
      </c>
      <c r="C43" s="39">
        <v>6022.7349999999997</v>
      </c>
      <c r="D43" s="39">
        <v>5466.3879999999999</v>
      </c>
      <c r="E43" s="39">
        <v>0</v>
      </c>
      <c r="F43" s="39">
        <v>11535.53</v>
      </c>
      <c r="G43" s="39">
        <v>5643.9979999999996</v>
      </c>
      <c r="H43" s="39">
        <v>0</v>
      </c>
      <c r="I43" s="39">
        <v>5195.3130000000001</v>
      </c>
      <c r="J43" s="39">
        <v>0</v>
      </c>
      <c r="K43" s="39">
        <v>10721.151</v>
      </c>
      <c r="L43" s="39">
        <v>5175.8320000000003</v>
      </c>
      <c r="M43" s="39">
        <v>16063.906000000001</v>
      </c>
      <c r="N43" s="39">
        <v>15827.184999999999</v>
      </c>
      <c r="O43" s="45">
        <f t="shared" si="6"/>
        <v>81652.038</v>
      </c>
    </row>
    <row r="44" spans="2:16" s="6" customFormat="1" ht="15" customHeight="1" thickBot="1" x14ac:dyDescent="0.25">
      <c r="B44" s="29" t="s">
        <v>13</v>
      </c>
      <c r="C44" s="43">
        <f>C31+C32+C33+C34+C35+C36+C37+C38+C39+C40+C42</f>
        <v>6033.4949999999999</v>
      </c>
      <c r="D44" s="43">
        <f t="shared" ref="D44:J44" si="9">D31+D32+D33+D34+D35+D36+D37+D38+D39+D40+D42</f>
        <v>10369.938</v>
      </c>
      <c r="E44" s="43">
        <f t="shared" si="9"/>
        <v>36084.809000000001</v>
      </c>
      <c r="F44" s="43">
        <f t="shared" si="9"/>
        <v>36535.53</v>
      </c>
      <c r="G44" s="43">
        <f t="shared" si="9"/>
        <v>5643.9979999999996</v>
      </c>
      <c r="H44" s="43">
        <f t="shared" si="9"/>
        <v>28148.688999999998</v>
      </c>
      <c r="I44" s="43">
        <f t="shared" si="9"/>
        <v>43095.313000000002</v>
      </c>
      <c r="J44" s="43">
        <f t="shared" si="9"/>
        <v>37514.241000000002</v>
      </c>
      <c r="K44" s="43">
        <f>K31+K32+K33+K34+K35+K36+K37+K38+K39+K40+K42</f>
        <v>34666.762999999999</v>
      </c>
      <c r="L44" s="43">
        <f t="shared" ref="L44:N44" si="10">L31+L32+L33+L34+L35+L36+L37+L38+L39+L40+L42</f>
        <v>7116.7360000000008</v>
      </c>
      <c r="M44" s="43">
        <f t="shared" si="10"/>
        <v>17186.079000000002</v>
      </c>
      <c r="N44" s="43">
        <f t="shared" si="10"/>
        <v>26352.665000000001</v>
      </c>
      <c r="O44" s="45">
        <f t="shared" si="6"/>
        <v>288748.25599999999</v>
      </c>
      <c r="P44" s="7"/>
    </row>
    <row r="45" spans="2:16" s="6" customFormat="1" x14ac:dyDescent="0.2">
      <c r="B45" s="21" t="s">
        <v>19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2:16" s="6" customFormat="1" ht="5.25" customHeight="1" x14ac:dyDescent="0.2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2:16" s="6" customFormat="1" x14ac:dyDescent="0.2">
      <c r="B47" s="68" t="s">
        <v>51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6" s="6" customFormat="1" ht="4.5" customHeight="1" thickBot="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2:15" s="6" customFormat="1" x14ac:dyDescent="0.2">
      <c r="B49" s="35" t="s">
        <v>25</v>
      </c>
      <c r="C49" s="36" t="s">
        <v>1</v>
      </c>
      <c r="D49" s="36" t="s">
        <v>2</v>
      </c>
      <c r="E49" s="36" t="s">
        <v>3</v>
      </c>
      <c r="F49" s="36" t="s">
        <v>4</v>
      </c>
      <c r="G49" s="36" t="s">
        <v>5</v>
      </c>
      <c r="H49" s="36" t="s">
        <v>6</v>
      </c>
      <c r="I49" s="36" t="s">
        <v>7</v>
      </c>
      <c r="J49" s="36" t="s">
        <v>8</v>
      </c>
      <c r="K49" s="36" t="s">
        <v>9</v>
      </c>
      <c r="L49" s="36" t="s">
        <v>10</v>
      </c>
      <c r="M49" s="36" t="s">
        <v>11</v>
      </c>
      <c r="N49" s="36" t="s">
        <v>12</v>
      </c>
      <c r="O49" s="37" t="s">
        <v>13</v>
      </c>
    </row>
    <row r="50" spans="2:15" s="6" customFormat="1" x14ac:dyDescent="0.2">
      <c r="B50" s="55" t="s">
        <v>32</v>
      </c>
      <c r="C50" s="39">
        <v>201.6</v>
      </c>
      <c r="D50" s="39">
        <v>44</v>
      </c>
      <c r="E50" s="39">
        <v>285</v>
      </c>
      <c r="F50" s="39">
        <v>333</v>
      </c>
      <c r="G50" s="39">
        <v>232.5</v>
      </c>
      <c r="H50" s="39">
        <v>669.1</v>
      </c>
      <c r="I50" s="39">
        <v>109</v>
      </c>
      <c r="J50" s="39">
        <v>801</v>
      </c>
      <c r="K50" s="39">
        <v>264</v>
      </c>
      <c r="L50" s="39">
        <v>577.84</v>
      </c>
      <c r="M50" s="39">
        <v>79</v>
      </c>
      <c r="N50" s="39">
        <v>0</v>
      </c>
      <c r="O50" s="45">
        <f t="shared" ref="O50:O62" si="11">SUM(C50:N50)</f>
        <v>3596.04</v>
      </c>
    </row>
    <row r="51" spans="2:15" s="6" customFormat="1" x14ac:dyDescent="0.2">
      <c r="B51" s="55" t="s">
        <v>33</v>
      </c>
      <c r="C51" s="39">
        <f>341.31+85</f>
        <v>426.31</v>
      </c>
      <c r="D51" s="39">
        <v>299.67</v>
      </c>
      <c r="E51" s="39">
        <v>1663.33</v>
      </c>
      <c r="F51" s="39">
        <v>2469.91</v>
      </c>
      <c r="G51" s="39">
        <v>542.87</v>
      </c>
      <c r="H51" s="39">
        <v>476.94</v>
      </c>
      <c r="I51" s="39">
        <v>1020.691</v>
      </c>
      <c r="J51" s="39">
        <v>555.58000000000004</v>
      </c>
      <c r="K51" s="39">
        <v>1338.8610000000001</v>
      </c>
      <c r="L51" s="39">
        <v>1720.396</v>
      </c>
      <c r="M51" s="39">
        <v>1198.319</v>
      </c>
      <c r="N51" s="39">
        <v>364.33</v>
      </c>
      <c r="O51" s="45">
        <f t="shared" si="11"/>
        <v>12077.206999999999</v>
      </c>
    </row>
    <row r="52" spans="2:15" s="6" customFormat="1" x14ac:dyDescent="0.2">
      <c r="B52" s="55" t="s">
        <v>43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12906.558000000001</v>
      </c>
      <c r="N52" s="47">
        <v>0</v>
      </c>
      <c r="O52" s="45">
        <f t="shared" si="11"/>
        <v>12906.558000000001</v>
      </c>
    </row>
    <row r="53" spans="2:15" s="7" customFormat="1" x14ac:dyDescent="0.2">
      <c r="B53" s="60" t="s">
        <v>41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5">
        <f t="shared" ref="O53" si="12">SUM(C53:N53)</f>
        <v>0</v>
      </c>
    </row>
    <row r="54" spans="2:15" s="7" customFormat="1" x14ac:dyDescent="0.2">
      <c r="B54" s="60" t="s">
        <v>42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47">
        <v>0</v>
      </c>
      <c r="J54" s="47">
        <v>150</v>
      </c>
      <c r="K54" s="47">
        <v>170</v>
      </c>
      <c r="L54" s="47">
        <v>350</v>
      </c>
      <c r="M54" s="47">
        <v>154</v>
      </c>
      <c r="N54" s="47">
        <v>162</v>
      </c>
      <c r="O54" s="45">
        <f t="shared" si="11"/>
        <v>986</v>
      </c>
    </row>
    <row r="55" spans="2:15" s="6" customFormat="1" x14ac:dyDescent="0.2">
      <c r="B55" s="46" t="s">
        <v>34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45">
        <f t="shared" si="11"/>
        <v>0</v>
      </c>
    </row>
    <row r="56" spans="2:15" s="6" customFormat="1" x14ac:dyDescent="0.2">
      <c r="B56" s="57" t="s">
        <v>35</v>
      </c>
      <c r="C56" s="47">
        <v>0</v>
      </c>
      <c r="D56" s="47">
        <v>0</v>
      </c>
      <c r="E56" s="47">
        <v>0</v>
      </c>
      <c r="F56" s="47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5">
        <f t="shared" si="11"/>
        <v>0</v>
      </c>
    </row>
    <row r="57" spans="2:15" s="6" customFormat="1" x14ac:dyDescent="0.2">
      <c r="B57" s="58" t="s">
        <v>31</v>
      </c>
      <c r="C57" s="52">
        <f>SUM(C58:C61)</f>
        <v>871.52</v>
      </c>
      <c r="D57" s="52">
        <f t="shared" ref="D57:N57" si="13">SUM(D58:D61)</f>
        <v>1561.31</v>
      </c>
      <c r="E57" s="52">
        <f t="shared" si="13"/>
        <v>753.53</v>
      </c>
      <c r="F57" s="52">
        <f t="shared" si="13"/>
        <v>752.34999999999991</v>
      </c>
      <c r="G57" s="52">
        <f t="shared" si="13"/>
        <v>502.57</v>
      </c>
      <c r="H57" s="52">
        <f t="shared" si="13"/>
        <v>1071.29</v>
      </c>
      <c r="I57" s="52">
        <f t="shared" si="13"/>
        <v>1144.5</v>
      </c>
      <c r="J57" s="52">
        <f t="shared" si="13"/>
        <v>1712.2630000000001</v>
      </c>
      <c r="K57" s="52">
        <f t="shared" si="13"/>
        <v>2668.46</v>
      </c>
      <c r="L57" s="52">
        <f t="shared" si="13"/>
        <v>2142.98</v>
      </c>
      <c r="M57" s="52">
        <f t="shared" si="13"/>
        <v>764.42000000000007</v>
      </c>
      <c r="N57" s="52">
        <f t="shared" si="13"/>
        <v>1553.19</v>
      </c>
      <c r="O57" s="45">
        <f t="shared" si="11"/>
        <v>15498.383000000002</v>
      </c>
    </row>
    <row r="58" spans="2:15" s="6" customFormat="1" x14ac:dyDescent="0.2">
      <c r="B58" s="56" t="s">
        <v>38</v>
      </c>
      <c r="C58" s="39">
        <v>311.74</v>
      </c>
      <c r="D58" s="39">
        <v>286.72000000000003</v>
      </c>
      <c r="E58" s="47">
        <v>369.9</v>
      </c>
      <c r="F58" s="47">
        <v>326.89</v>
      </c>
      <c r="G58" s="48">
        <v>151.68</v>
      </c>
      <c r="H58" s="48">
        <v>479.67</v>
      </c>
      <c r="I58" s="48">
        <v>534.17999999999995</v>
      </c>
      <c r="J58" s="48">
        <v>393.09100000000001</v>
      </c>
      <c r="K58" s="48">
        <v>245.25</v>
      </c>
      <c r="L58" s="48">
        <v>479.63</v>
      </c>
      <c r="M58" s="48">
        <v>333.63</v>
      </c>
      <c r="N58" s="48">
        <v>442.01</v>
      </c>
      <c r="O58" s="45">
        <f t="shared" si="11"/>
        <v>4354.3910000000005</v>
      </c>
    </row>
    <row r="59" spans="2:15" s="6" customFormat="1" x14ac:dyDescent="0.2">
      <c r="B59" s="56" t="s">
        <v>39</v>
      </c>
      <c r="C59" s="39">
        <v>161.5</v>
      </c>
      <c r="D59" s="39">
        <v>213.28</v>
      </c>
      <c r="E59" s="47">
        <v>167.02</v>
      </c>
      <c r="F59" s="47">
        <v>124.78</v>
      </c>
      <c r="G59" s="48">
        <v>188.33</v>
      </c>
      <c r="H59" s="48">
        <v>307.95999999999998</v>
      </c>
      <c r="I59" s="48">
        <v>250.38</v>
      </c>
      <c r="J59" s="48">
        <v>298.13600000000002</v>
      </c>
      <c r="K59" s="48">
        <v>164.46</v>
      </c>
      <c r="L59" s="48">
        <v>214.33</v>
      </c>
      <c r="M59" s="48">
        <v>169.3</v>
      </c>
      <c r="N59" s="48">
        <v>188.83</v>
      </c>
      <c r="O59" s="45">
        <f t="shared" si="11"/>
        <v>2448.306</v>
      </c>
    </row>
    <row r="60" spans="2:15" s="6" customFormat="1" x14ac:dyDescent="0.2">
      <c r="B60" s="56" t="s">
        <v>40</v>
      </c>
      <c r="C60" s="39">
        <v>218.48</v>
      </c>
      <c r="D60" s="39">
        <v>319.49</v>
      </c>
      <c r="E60" s="47">
        <v>216.61</v>
      </c>
      <c r="F60" s="47">
        <v>300.68</v>
      </c>
      <c r="G60" s="48">
        <v>162.56</v>
      </c>
      <c r="H60" s="48">
        <v>283.66000000000003</v>
      </c>
      <c r="I60" s="48">
        <v>359.94</v>
      </c>
      <c r="J60" s="48">
        <v>381.83600000000001</v>
      </c>
      <c r="K60" s="48">
        <v>194.75</v>
      </c>
      <c r="L60" s="48">
        <v>328.02</v>
      </c>
      <c r="M60" s="48">
        <v>261.49</v>
      </c>
      <c r="N60" s="48">
        <v>329.35</v>
      </c>
      <c r="O60" s="45">
        <f t="shared" si="11"/>
        <v>3356.8660000000004</v>
      </c>
    </row>
    <row r="61" spans="2:15" s="6" customFormat="1" x14ac:dyDescent="0.2">
      <c r="B61" s="56" t="s">
        <v>54</v>
      </c>
      <c r="C61" s="65">
        <v>179.8</v>
      </c>
      <c r="D61" s="65">
        <v>741.82</v>
      </c>
      <c r="E61" s="65">
        <v>0</v>
      </c>
      <c r="F61" s="65">
        <v>0</v>
      </c>
      <c r="G61" s="66">
        <v>0</v>
      </c>
      <c r="H61" s="66">
        <v>0</v>
      </c>
      <c r="I61" s="66">
        <v>0</v>
      </c>
      <c r="J61" s="66">
        <v>639.20000000000005</v>
      </c>
      <c r="K61" s="66">
        <v>2064</v>
      </c>
      <c r="L61" s="66">
        <v>1121</v>
      </c>
      <c r="M61" s="66">
        <v>0</v>
      </c>
      <c r="N61" s="66">
        <v>593</v>
      </c>
      <c r="O61" s="45">
        <f t="shared" si="11"/>
        <v>5338.82</v>
      </c>
    </row>
    <row r="62" spans="2:15" ht="12" customHeight="1" thickBot="1" x14ac:dyDescent="0.25">
      <c r="B62" s="49" t="s">
        <v>13</v>
      </c>
      <c r="C62" s="50">
        <f>SUM(C50,C51,C52,C53,C54,C55,C57)</f>
        <v>1499.4299999999998</v>
      </c>
      <c r="D62" s="50">
        <f t="shared" ref="D62:N62" si="14">SUM(D50,D51,D52:D52,D53,D54,D55,D57)</f>
        <v>1904.98</v>
      </c>
      <c r="E62" s="50">
        <f t="shared" si="14"/>
        <v>2701.8599999999997</v>
      </c>
      <c r="F62" s="50">
        <f t="shared" si="14"/>
        <v>3555.2599999999998</v>
      </c>
      <c r="G62" s="50">
        <f t="shared" si="14"/>
        <v>1277.94</v>
      </c>
      <c r="H62" s="50">
        <f t="shared" si="14"/>
        <v>2217.33</v>
      </c>
      <c r="I62" s="50">
        <f t="shared" si="14"/>
        <v>2274.1909999999998</v>
      </c>
      <c r="J62" s="50">
        <f t="shared" si="14"/>
        <v>3218.8429999999998</v>
      </c>
      <c r="K62" s="50">
        <f t="shared" si="14"/>
        <v>4441.3209999999999</v>
      </c>
      <c r="L62" s="50">
        <f t="shared" si="14"/>
        <v>4791.2160000000003</v>
      </c>
      <c r="M62" s="50">
        <f t="shared" si="14"/>
        <v>15102.297</v>
      </c>
      <c r="N62" s="50">
        <f t="shared" si="14"/>
        <v>2079.52</v>
      </c>
      <c r="O62" s="45">
        <f t="shared" si="11"/>
        <v>45064.187999999995</v>
      </c>
    </row>
    <row r="63" spans="2:15" x14ac:dyDescent="0.2">
      <c r="B63" s="21" t="s">
        <v>19</v>
      </c>
    </row>
    <row r="64" spans="2:15" x14ac:dyDescent="0.2">
      <c r="B64" s="68" t="s">
        <v>52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2:15" ht="4.5" customHeight="1" thickBot="1" x14ac:dyDescent="0.25"/>
    <row r="66" spans="2:15" x14ac:dyDescent="0.2">
      <c r="B66" s="35" t="s">
        <v>25</v>
      </c>
      <c r="C66" s="36" t="s">
        <v>1</v>
      </c>
      <c r="D66" s="36" t="s">
        <v>2</v>
      </c>
      <c r="E66" s="36" t="s">
        <v>3</v>
      </c>
      <c r="F66" s="36" t="s">
        <v>4</v>
      </c>
      <c r="G66" s="36" t="s">
        <v>5</v>
      </c>
      <c r="H66" s="36" t="s">
        <v>6</v>
      </c>
      <c r="I66" s="36" t="s">
        <v>7</v>
      </c>
      <c r="J66" s="36" t="s">
        <v>8</v>
      </c>
      <c r="K66" s="36" t="s">
        <v>9</v>
      </c>
      <c r="L66" s="36" t="s">
        <v>10</v>
      </c>
      <c r="M66" s="36" t="s">
        <v>11</v>
      </c>
      <c r="N66" s="36" t="s">
        <v>12</v>
      </c>
      <c r="O66" s="37" t="s">
        <v>13</v>
      </c>
    </row>
    <row r="67" spans="2:15" x14ac:dyDescent="0.2">
      <c r="B67" s="55" t="s">
        <v>0</v>
      </c>
      <c r="C67" s="51">
        <v>390</v>
      </c>
      <c r="D67" s="51">
        <v>981</v>
      </c>
      <c r="E67" s="51">
        <v>934</v>
      </c>
      <c r="F67" s="51">
        <v>1165</v>
      </c>
      <c r="G67" s="51">
        <v>1284</v>
      </c>
      <c r="H67" s="51">
        <v>1723</v>
      </c>
      <c r="I67" s="51">
        <v>2159</v>
      </c>
      <c r="J67" s="51">
        <v>1922</v>
      </c>
      <c r="K67" s="51">
        <v>1988</v>
      </c>
      <c r="L67" s="51">
        <v>1932</v>
      </c>
      <c r="M67" s="51">
        <v>1911</v>
      </c>
      <c r="N67" s="51">
        <v>1728</v>
      </c>
      <c r="O67" s="59">
        <f>SUM(C67:N67)</f>
        <v>18117</v>
      </c>
    </row>
    <row r="68" spans="2:15" x14ac:dyDescent="0.2">
      <c r="B68" s="55" t="s">
        <v>36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9">
        <f>SUM(C68:N68)</f>
        <v>0</v>
      </c>
    </row>
    <row r="69" spans="2:15" ht="12.75" thickBot="1" x14ac:dyDescent="0.25">
      <c r="B69" s="29" t="s">
        <v>13</v>
      </c>
      <c r="C69" s="49">
        <f t="shared" ref="C69:N69" si="15">SUM(C67:C68)</f>
        <v>390</v>
      </c>
      <c r="D69" s="49">
        <f t="shared" si="15"/>
        <v>981</v>
      </c>
      <c r="E69" s="49">
        <f t="shared" si="15"/>
        <v>934</v>
      </c>
      <c r="F69" s="49">
        <f t="shared" si="15"/>
        <v>1165</v>
      </c>
      <c r="G69" s="49">
        <f t="shared" si="15"/>
        <v>1284</v>
      </c>
      <c r="H69" s="49">
        <f t="shared" si="15"/>
        <v>1723</v>
      </c>
      <c r="I69" s="49">
        <f t="shared" si="15"/>
        <v>2159</v>
      </c>
      <c r="J69" s="49">
        <f t="shared" si="15"/>
        <v>1922</v>
      </c>
      <c r="K69" s="49">
        <f t="shared" si="15"/>
        <v>1988</v>
      </c>
      <c r="L69" s="49">
        <f t="shared" si="15"/>
        <v>1932</v>
      </c>
      <c r="M69" s="49">
        <f t="shared" si="15"/>
        <v>1911</v>
      </c>
      <c r="N69" s="49">
        <f t="shared" si="15"/>
        <v>1728</v>
      </c>
      <c r="O69" s="59">
        <f>SUM(C69:N69)</f>
        <v>18117</v>
      </c>
    </row>
    <row r="70" spans="2:15" ht="11.25" customHeight="1" x14ac:dyDescent="0.2"/>
  </sheetData>
  <mergeCells count="6">
    <mergeCell ref="B64:O64"/>
    <mergeCell ref="B1:O1"/>
    <mergeCell ref="B10:O10"/>
    <mergeCell ref="B21:O21"/>
    <mergeCell ref="B28:O28"/>
    <mergeCell ref="B47:O47"/>
  </mergeCells>
  <pageMargins left="0.86614173228346458" right="0.31496062992125984" top="0.15748031496062992" bottom="0.78740157480314965" header="0" footer="0"/>
  <pageSetup paperSize="119" scale="55" orientation="landscape" r:id="rId1"/>
  <headerFooter alignWithMargins="0"/>
  <rowBreaks count="2" manualBreakCount="2">
    <brk id="44" max="16383" man="1"/>
    <brk id="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carga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Alejandro Solano Gonzalez</cp:lastModifiedBy>
  <cp:lastPrinted>2014-01-30T16:30:36Z</cp:lastPrinted>
  <dcterms:created xsi:type="dcterms:W3CDTF">2010-12-29T18:43:41Z</dcterms:created>
  <dcterms:modified xsi:type="dcterms:W3CDTF">2014-03-13T20:54:03Z</dcterms:modified>
</cp:coreProperties>
</file>