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590" yWindow="2055" windowWidth="15480" windowHeight="9465" tabRatio="738"/>
  </bookViews>
  <sheets>
    <sheet name="Mov.PortuarioMensual " sheetId="1" r:id="rId1"/>
  </sheets>
  <definedNames>
    <definedName name="_xlnm.Print_Area" localSheetId="0">'Mov.PortuarioMensual '!$A$1:$P$71</definedName>
  </definedNames>
  <calcPr calcId="125725"/>
</workbook>
</file>

<file path=xl/calcChain.xml><?xml version="1.0" encoding="utf-8"?>
<calcChain xmlns="http://schemas.openxmlformats.org/spreadsheetml/2006/main">
  <c r="G43" i="1"/>
  <c r="F43"/>
  <c r="K26" l="1"/>
  <c r="O44" l="1"/>
  <c r="N7" l="1"/>
  <c r="N27"/>
  <c r="O59"/>
  <c r="O52"/>
  <c r="O51"/>
  <c r="O48"/>
  <c r="O47"/>
  <c r="O46"/>
  <c r="O45"/>
  <c r="O64" l="1"/>
  <c r="P64" s="1"/>
  <c r="O63"/>
  <c r="P63" s="1"/>
  <c r="O62"/>
  <c r="I36" l="1"/>
  <c r="H26" l="1"/>
  <c r="H40"/>
  <c r="G27"/>
  <c r="O8" l="1"/>
  <c r="O20" l="1"/>
  <c r="D7"/>
  <c r="E7"/>
  <c r="F7"/>
  <c r="G7"/>
  <c r="H7"/>
  <c r="I7"/>
  <c r="J7"/>
  <c r="K7"/>
  <c r="L7"/>
  <c r="M7"/>
  <c r="C7"/>
  <c r="N61"/>
  <c r="M61"/>
  <c r="L61"/>
  <c r="K61"/>
  <c r="J61"/>
  <c r="I61"/>
  <c r="H61"/>
  <c r="G61"/>
  <c r="F61"/>
  <c r="E61"/>
  <c r="D61"/>
  <c r="C61"/>
  <c r="D58"/>
  <c r="C58"/>
  <c r="O58" s="1"/>
  <c r="O56"/>
  <c r="O55"/>
  <c r="N54"/>
  <c r="M54"/>
  <c r="L54"/>
  <c r="K54"/>
  <c r="J54"/>
  <c r="I54"/>
  <c r="H54"/>
  <c r="G54"/>
  <c r="F54"/>
  <c r="E54"/>
  <c r="D54"/>
  <c r="C54"/>
  <c r="N50"/>
  <c r="M50"/>
  <c r="L50"/>
  <c r="K50"/>
  <c r="J50"/>
  <c r="I50"/>
  <c r="H50"/>
  <c r="G50"/>
  <c r="F50"/>
  <c r="E50"/>
  <c r="D50"/>
  <c r="C50"/>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O61" l="1"/>
  <c r="O7"/>
  <c r="O24"/>
  <c r="O54"/>
  <c r="O50"/>
  <c r="O25"/>
  <c r="O14"/>
  <c r="O33"/>
</calcChain>
</file>

<file path=xl/sharedStrings.xml><?xml version="1.0" encoding="utf-8"?>
<sst xmlns="http://schemas.openxmlformats.org/spreadsheetml/2006/main" count="78" uniqueCount="56">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</sst>
</file>

<file path=xl/styles.xml><?xml version="1.0" encoding="utf-8"?>
<styleSheet xmlns="http://schemas.openxmlformats.org/spreadsheetml/2006/main">
  <numFmts count="3">
    <numFmt numFmtId="43" formatCode="_-* #,##0.00_-;\-* #,##0.00_-;_-* &quot;-&quot;??_-;_-@_-"/>
    <numFmt numFmtId="164" formatCode="_-* #,##0_-;\-* #,##0_-;_-* &quot;-&quot;??_-;_-@_-"/>
    <numFmt numFmtId="165" formatCode="_-[$€-2]* #,##0.00_-;\-[$€-2]* #,##0.00_-;_-[$€-2]* &quot;-&quot;??_-"/>
  </numFmts>
  <fonts count="15">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s>
  <fills count="3">
    <fill>
      <patternFill patternType="none"/>
    </fill>
    <fill>
      <patternFill patternType="gray125"/>
    </fill>
    <fill>
      <patternFill patternType="solid">
        <fgColor indexed="62"/>
        <bgColor indexed="64"/>
      </patternFill>
    </fill>
  </fills>
  <borders count="1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73">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164" fontId="10" fillId="0" borderId="8" xfId="1" applyNumberFormat="1" applyFont="1" applyBorder="1" applyAlignment="1">
      <alignment horizontal="right"/>
    </xf>
    <xf numFmtId="0" fontId="10" fillId="0" borderId="13" xfId="0" applyFont="1" applyBorder="1" applyAlignment="1">
      <alignment horizontal="right"/>
    </xf>
    <xf numFmtId="3" fontId="8" fillId="0" borderId="5" xfId="0" applyNumberFormat="1" applyFont="1" applyFill="1" applyBorder="1" applyAlignment="1"/>
    <xf numFmtId="3" fontId="8" fillId="0" borderId="8" xfId="0" applyNumberFormat="1" applyFont="1" applyBorder="1" applyAlignment="1"/>
    <xf numFmtId="3" fontId="8" fillId="0" borderId="5" xfId="0" applyNumberFormat="1" applyFont="1" applyBorder="1" applyAlignment="1"/>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tabSelected="1" view="pageBreakPreview" topLeftCell="B4" zoomScaleNormal="100" zoomScaleSheetLayoutView="100" workbookViewId="0">
      <pane ySplit="1215" activePane="bottomLeft"/>
      <selection activeCell="G4" sqref="G1:Q1048576"/>
      <selection pane="bottomLeft" activeCell="A5" sqref="A5:B5"/>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5" width="10.85546875" style="1" customWidth="1"/>
    <col min="16" max="16" width="11" style="1" bestFit="1" customWidth="1"/>
    <col min="17" max="16384" width="11.42578125" style="2"/>
  </cols>
  <sheetData>
    <row r="3" spans="1:17" ht="15.75">
      <c r="B3" s="68" t="s">
        <v>54</v>
      </c>
      <c r="C3" s="68"/>
      <c r="D3" s="68"/>
      <c r="E3" s="68"/>
      <c r="F3" s="68"/>
      <c r="G3" s="68"/>
      <c r="H3" s="68"/>
      <c r="I3" s="68"/>
      <c r="J3" s="68"/>
      <c r="K3" s="68"/>
      <c r="L3" s="68"/>
      <c r="M3" s="68"/>
      <c r="N3" s="68"/>
      <c r="O3" s="68"/>
      <c r="P3" s="68"/>
      <c r="Q3" s="68"/>
    </row>
    <row r="4" spans="1:17" ht="13.5" thickBot="1"/>
    <row r="5" spans="1:17" s="6" customFormat="1" ht="34.5" thickBot="1">
      <c r="A5" s="69" t="s">
        <v>0</v>
      </c>
      <c r="B5" s="70"/>
      <c r="C5" s="3">
        <v>40544</v>
      </c>
      <c r="D5" s="3">
        <v>40575</v>
      </c>
      <c r="E5" s="3">
        <v>40603</v>
      </c>
      <c r="F5" s="3">
        <v>40634</v>
      </c>
      <c r="G5" s="3">
        <v>40664</v>
      </c>
      <c r="H5" s="3">
        <v>40695</v>
      </c>
      <c r="I5" s="3">
        <v>40725</v>
      </c>
      <c r="J5" s="3">
        <v>40756</v>
      </c>
      <c r="K5" s="3">
        <v>40787</v>
      </c>
      <c r="L5" s="3">
        <v>40817</v>
      </c>
      <c r="M5" s="3">
        <v>40848</v>
      </c>
      <c r="N5" s="3">
        <v>40878</v>
      </c>
      <c r="O5" s="4" t="s">
        <v>55</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71" t="s">
        <v>2</v>
      </c>
      <c r="B7" s="72"/>
      <c r="C7" s="32">
        <f>SUM(C8:C12)</f>
        <v>420</v>
      </c>
      <c r="D7" s="32">
        <f t="shared" ref="D7:N7" si="0">SUM(D8:D12)</f>
        <v>357</v>
      </c>
      <c r="E7" s="32">
        <f t="shared" si="0"/>
        <v>442</v>
      </c>
      <c r="F7" s="32">
        <f t="shared" si="0"/>
        <v>403</v>
      </c>
      <c r="G7" s="32">
        <f t="shared" si="0"/>
        <v>394</v>
      </c>
      <c r="H7" s="32">
        <f t="shared" si="0"/>
        <v>401</v>
      </c>
      <c r="I7" s="32">
        <f t="shared" si="0"/>
        <v>395</v>
      </c>
      <c r="J7" s="32">
        <f t="shared" si="0"/>
        <v>348</v>
      </c>
      <c r="K7" s="32">
        <f t="shared" si="0"/>
        <v>352</v>
      </c>
      <c r="L7" s="32">
        <f t="shared" si="0"/>
        <v>410</v>
      </c>
      <c r="M7" s="32">
        <f t="shared" si="0"/>
        <v>417</v>
      </c>
      <c r="N7" s="32">
        <f t="shared" si="0"/>
        <v>496</v>
      </c>
      <c r="O7" s="60">
        <f t="shared" ref="O7:O12" si="1">SUM(C7:N7)</f>
        <v>4835</v>
      </c>
      <c r="P7" s="60">
        <v>5590</v>
      </c>
    </row>
    <row r="8" spans="1:17" s="11" customFormat="1" ht="11.25">
      <c r="A8" s="57"/>
      <c r="B8" s="14" t="s">
        <v>6</v>
      </c>
      <c r="C8" s="9">
        <v>13</v>
      </c>
      <c r="D8" s="9">
        <v>12</v>
      </c>
      <c r="E8" s="9">
        <v>13</v>
      </c>
      <c r="F8" s="9">
        <v>6</v>
      </c>
      <c r="G8" s="9">
        <v>10</v>
      </c>
      <c r="H8" s="9">
        <v>13</v>
      </c>
      <c r="I8" s="9">
        <v>8</v>
      </c>
      <c r="J8" s="9">
        <v>6</v>
      </c>
      <c r="K8" s="9">
        <v>5</v>
      </c>
      <c r="L8" s="9">
        <v>10</v>
      </c>
      <c r="M8" s="9">
        <v>6</v>
      </c>
      <c r="N8" s="9">
        <v>6</v>
      </c>
      <c r="O8" s="13">
        <f t="shared" si="1"/>
        <v>108</v>
      </c>
      <c r="P8" s="13">
        <v>126</v>
      </c>
    </row>
    <row r="9" spans="1:17" s="11" customFormat="1" ht="11.25">
      <c r="A9" s="7"/>
      <c r="B9" s="14" t="s">
        <v>48</v>
      </c>
      <c r="C9" s="9">
        <v>368</v>
      </c>
      <c r="D9" s="9">
        <v>315</v>
      </c>
      <c r="E9" s="9">
        <v>378</v>
      </c>
      <c r="F9" s="9">
        <v>335</v>
      </c>
      <c r="G9" s="15">
        <v>324</v>
      </c>
      <c r="H9" s="9">
        <v>335</v>
      </c>
      <c r="I9" s="9">
        <v>304</v>
      </c>
      <c r="J9" s="9">
        <v>298</v>
      </c>
      <c r="K9" s="9">
        <v>311</v>
      </c>
      <c r="L9" s="9">
        <v>359</v>
      </c>
      <c r="M9" s="9">
        <v>347</v>
      </c>
      <c r="N9" s="9">
        <v>371</v>
      </c>
      <c r="O9" s="13">
        <f t="shared" si="1"/>
        <v>4045</v>
      </c>
      <c r="P9" s="13">
        <v>4674</v>
      </c>
    </row>
    <row r="10" spans="1:17" s="11" customFormat="1" ht="11.25">
      <c r="A10" s="7"/>
      <c r="B10" s="14" t="s">
        <v>4</v>
      </c>
      <c r="C10" s="9">
        <v>10</v>
      </c>
      <c r="D10" s="9">
        <v>12</v>
      </c>
      <c r="E10" s="9">
        <v>8</v>
      </c>
      <c r="F10" s="9">
        <v>26</v>
      </c>
      <c r="G10" s="15">
        <v>27</v>
      </c>
      <c r="H10" s="9">
        <v>16</v>
      </c>
      <c r="I10" s="9">
        <v>30</v>
      </c>
      <c r="J10" s="9">
        <v>16</v>
      </c>
      <c r="K10" s="9">
        <v>9</v>
      </c>
      <c r="L10" s="9">
        <v>8</v>
      </c>
      <c r="M10" s="9">
        <v>20</v>
      </c>
      <c r="N10" s="9">
        <v>32</v>
      </c>
      <c r="O10" s="13">
        <f t="shared" si="1"/>
        <v>214</v>
      </c>
      <c r="P10" s="13">
        <v>172</v>
      </c>
    </row>
    <row r="11" spans="1:17" s="11" customFormat="1" ht="11.25">
      <c r="A11" s="7"/>
      <c r="B11" s="14" t="s">
        <v>5</v>
      </c>
      <c r="C11" s="9">
        <v>22</v>
      </c>
      <c r="D11" s="9">
        <v>16</v>
      </c>
      <c r="E11" s="9">
        <v>31</v>
      </c>
      <c r="F11" s="9">
        <v>30</v>
      </c>
      <c r="G11" s="15">
        <v>26</v>
      </c>
      <c r="H11" s="9">
        <v>30</v>
      </c>
      <c r="I11" s="9">
        <v>47</v>
      </c>
      <c r="J11" s="9">
        <v>23</v>
      </c>
      <c r="K11" s="9">
        <v>20</v>
      </c>
      <c r="L11" s="9">
        <v>25</v>
      </c>
      <c r="M11" s="9">
        <v>32</v>
      </c>
      <c r="N11" s="9">
        <v>54</v>
      </c>
      <c r="O11" s="13">
        <f t="shared" si="1"/>
        <v>356</v>
      </c>
      <c r="P11" s="13">
        <v>618</v>
      </c>
    </row>
    <row r="12" spans="1:17" s="11" customFormat="1" ht="11.25">
      <c r="A12" s="7"/>
      <c r="B12" s="14" t="s">
        <v>47</v>
      </c>
      <c r="C12" s="9">
        <v>7</v>
      </c>
      <c r="D12" s="9">
        <v>2</v>
      </c>
      <c r="E12" s="9">
        <v>12</v>
      </c>
      <c r="F12" s="9">
        <v>6</v>
      </c>
      <c r="G12" s="15">
        <v>7</v>
      </c>
      <c r="H12" s="9">
        <v>7</v>
      </c>
      <c r="I12" s="9">
        <v>6</v>
      </c>
      <c r="J12" s="9">
        <v>5</v>
      </c>
      <c r="K12" s="9">
        <v>7</v>
      </c>
      <c r="L12" s="9">
        <v>8</v>
      </c>
      <c r="M12" s="9">
        <v>12</v>
      </c>
      <c r="N12" s="9">
        <v>33</v>
      </c>
      <c r="O12" s="13">
        <f t="shared" si="1"/>
        <v>112</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66" t="s">
        <v>7</v>
      </c>
      <c r="B14" s="67"/>
      <c r="C14" s="12">
        <f t="shared" ref="C14:N14" si="2">SUM(C15:C21)</f>
        <v>436</v>
      </c>
      <c r="D14" s="12">
        <f t="shared" si="2"/>
        <v>373</v>
      </c>
      <c r="E14" s="12">
        <f t="shared" si="2"/>
        <v>472</v>
      </c>
      <c r="F14" s="12">
        <f t="shared" si="2"/>
        <v>434</v>
      </c>
      <c r="G14" s="12">
        <f t="shared" si="2"/>
        <v>411</v>
      </c>
      <c r="H14" s="12">
        <f t="shared" si="2"/>
        <v>427</v>
      </c>
      <c r="I14" s="12">
        <f t="shared" si="2"/>
        <v>412</v>
      </c>
      <c r="J14" s="12">
        <f t="shared" si="2"/>
        <v>362</v>
      </c>
      <c r="K14" s="12">
        <f t="shared" si="2"/>
        <v>373</v>
      </c>
      <c r="L14" s="12">
        <f t="shared" si="2"/>
        <v>427</v>
      </c>
      <c r="M14" s="12">
        <f t="shared" si="2"/>
        <v>444</v>
      </c>
      <c r="N14" s="12">
        <f t="shared" si="2"/>
        <v>533</v>
      </c>
      <c r="O14" s="13">
        <f t="shared" ref="O14:O21" si="3">SUM(C14:N14)</f>
        <v>5104</v>
      </c>
      <c r="P14" s="13">
        <v>6376</v>
      </c>
    </row>
    <row r="15" spans="1:17" s="11" customFormat="1" ht="11.25">
      <c r="A15" s="7"/>
      <c r="B15" s="14" t="s">
        <v>8</v>
      </c>
      <c r="C15" s="9">
        <v>10</v>
      </c>
      <c r="D15" s="9">
        <v>12</v>
      </c>
      <c r="E15" s="9">
        <v>8</v>
      </c>
      <c r="F15" s="9">
        <v>26</v>
      </c>
      <c r="G15" s="15">
        <v>27</v>
      </c>
      <c r="H15" s="9">
        <v>16</v>
      </c>
      <c r="I15" s="9">
        <v>30</v>
      </c>
      <c r="J15" s="9">
        <v>16</v>
      </c>
      <c r="K15" s="9">
        <v>9</v>
      </c>
      <c r="L15" s="9">
        <v>8</v>
      </c>
      <c r="M15" s="9">
        <v>20</v>
      </c>
      <c r="N15" s="9">
        <v>32</v>
      </c>
      <c r="O15" s="13">
        <f t="shared" si="3"/>
        <v>214</v>
      </c>
      <c r="P15" s="13">
        <v>172</v>
      </c>
    </row>
    <row r="16" spans="1:17" s="11" customFormat="1" ht="11.25">
      <c r="A16" s="7"/>
      <c r="B16" s="14" t="s">
        <v>9</v>
      </c>
      <c r="C16" s="9">
        <v>28</v>
      </c>
      <c r="D16" s="9">
        <v>23</v>
      </c>
      <c r="E16" s="9">
        <v>46</v>
      </c>
      <c r="F16" s="9">
        <v>45</v>
      </c>
      <c r="G16" s="15">
        <v>32</v>
      </c>
      <c r="H16" s="9">
        <v>41</v>
      </c>
      <c r="I16" s="9">
        <v>54</v>
      </c>
      <c r="J16" s="9">
        <v>28</v>
      </c>
      <c r="K16" s="9">
        <v>28</v>
      </c>
      <c r="L16" s="9">
        <v>31</v>
      </c>
      <c r="M16" s="9">
        <v>45</v>
      </c>
      <c r="N16" s="9">
        <v>68</v>
      </c>
      <c r="O16" s="13">
        <f t="shared" si="3"/>
        <v>469</v>
      </c>
      <c r="P16" s="13">
        <v>1122</v>
      </c>
    </row>
    <row r="17" spans="1:16" s="11" customFormat="1" ht="11.25">
      <c r="A17" s="7"/>
      <c r="B17" s="14" t="s">
        <v>3</v>
      </c>
      <c r="C17" s="9">
        <v>368</v>
      </c>
      <c r="D17" s="9">
        <v>319</v>
      </c>
      <c r="E17" s="9">
        <v>384</v>
      </c>
      <c r="F17" s="9">
        <v>341</v>
      </c>
      <c r="G17" s="15">
        <v>331</v>
      </c>
      <c r="H17" s="9">
        <v>340</v>
      </c>
      <c r="I17" s="9">
        <v>306</v>
      </c>
      <c r="J17" s="9">
        <v>298</v>
      </c>
      <c r="K17" s="9">
        <v>316</v>
      </c>
      <c r="L17" s="9">
        <v>359</v>
      </c>
      <c r="M17" s="9">
        <v>348</v>
      </c>
      <c r="N17" s="9">
        <v>376</v>
      </c>
      <c r="O17" s="13">
        <f t="shared" si="3"/>
        <v>4086</v>
      </c>
      <c r="P17" s="13">
        <v>4881</v>
      </c>
    </row>
    <row r="18" spans="1:16" s="11" customFormat="1" ht="11.25">
      <c r="A18" s="7"/>
      <c r="B18" s="16" t="s">
        <v>10</v>
      </c>
      <c r="C18" s="9">
        <v>6</v>
      </c>
      <c r="D18" s="9">
        <v>3</v>
      </c>
      <c r="E18" s="9">
        <v>6</v>
      </c>
      <c r="F18" s="9">
        <v>7</v>
      </c>
      <c r="G18" s="15">
        <v>4</v>
      </c>
      <c r="H18" s="9">
        <v>8</v>
      </c>
      <c r="I18" s="9">
        <v>7</v>
      </c>
      <c r="J18" s="9">
        <v>8</v>
      </c>
      <c r="K18" s="9">
        <v>6</v>
      </c>
      <c r="L18" s="9">
        <v>7</v>
      </c>
      <c r="M18" s="9">
        <v>6</v>
      </c>
      <c r="N18" s="9">
        <v>6</v>
      </c>
      <c r="O18" s="13">
        <f t="shared" si="3"/>
        <v>74</v>
      </c>
      <c r="P18" s="13">
        <v>75</v>
      </c>
    </row>
    <row r="19" spans="1:16" s="11" customFormat="1" ht="11.25">
      <c r="A19" s="7"/>
      <c r="B19" s="14" t="s">
        <v>6</v>
      </c>
      <c r="C19" s="9">
        <v>13</v>
      </c>
      <c r="D19" s="9">
        <v>12</v>
      </c>
      <c r="E19" s="9">
        <v>13</v>
      </c>
      <c r="F19" s="9">
        <v>6</v>
      </c>
      <c r="G19" s="15">
        <v>10</v>
      </c>
      <c r="H19" s="9">
        <v>13</v>
      </c>
      <c r="I19" s="9">
        <v>8</v>
      </c>
      <c r="J19" s="15">
        <v>6</v>
      </c>
      <c r="K19" s="9">
        <v>5</v>
      </c>
      <c r="L19" s="9">
        <v>10</v>
      </c>
      <c r="M19" s="9">
        <v>6</v>
      </c>
      <c r="N19" s="9">
        <v>6</v>
      </c>
      <c r="O19" s="13">
        <f t="shared" si="3"/>
        <v>108</v>
      </c>
      <c r="P19" s="13">
        <v>126</v>
      </c>
    </row>
    <row r="20" spans="1:16" s="11" customFormat="1" ht="11.25">
      <c r="A20" s="7"/>
      <c r="B20" s="14" t="s">
        <v>47</v>
      </c>
      <c r="C20" s="9">
        <v>11</v>
      </c>
      <c r="D20" s="9">
        <v>4</v>
      </c>
      <c r="E20" s="9">
        <v>15</v>
      </c>
      <c r="F20" s="9">
        <v>9</v>
      </c>
      <c r="G20" s="15">
        <v>7</v>
      </c>
      <c r="H20" s="9">
        <v>9</v>
      </c>
      <c r="I20" s="9">
        <v>7</v>
      </c>
      <c r="J20" s="15">
        <v>6</v>
      </c>
      <c r="K20" s="9">
        <v>9</v>
      </c>
      <c r="L20" s="9">
        <v>12</v>
      </c>
      <c r="M20" s="9">
        <v>19</v>
      </c>
      <c r="N20" s="9">
        <v>44</v>
      </c>
      <c r="O20" s="13">
        <f t="shared" si="3"/>
        <v>152</v>
      </c>
      <c r="P20" s="13">
        <v>0</v>
      </c>
    </row>
    <row r="21" spans="1:16" s="11" customFormat="1" ht="11.25">
      <c r="A21" s="7"/>
      <c r="B21" s="16" t="s">
        <v>11</v>
      </c>
      <c r="C21" s="9">
        <v>0</v>
      </c>
      <c r="D21" s="9">
        <v>0</v>
      </c>
      <c r="E21" s="9">
        <v>0</v>
      </c>
      <c r="F21" s="9">
        <v>0</v>
      </c>
      <c r="G21" s="15">
        <v>0</v>
      </c>
      <c r="H21" s="9">
        <v>0</v>
      </c>
      <c r="I21" s="9">
        <v>0</v>
      </c>
      <c r="J21" s="9">
        <v>0</v>
      </c>
      <c r="K21" s="9">
        <v>0</v>
      </c>
      <c r="L21" s="9">
        <v>0</v>
      </c>
      <c r="M21" s="9">
        <v>0</v>
      </c>
      <c r="N21" s="9">
        <v>1</v>
      </c>
      <c r="O21" s="13">
        <f t="shared" si="3"/>
        <v>1</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66" t="s">
        <v>12</v>
      </c>
      <c r="B23" s="67"/>
      <c r="C23" s="9"/>
      <c r="D23" s="9"/>
      <c r="E23" s="9"/>
      <c r="F23" s="9"/>
      <c r="G23" s="9"/>
      <c r="H23" s="9"/>
      <c r="I23" s="9"/>
      <c r="J23" s="9"/>
      <c r="K23" s="9"/>
      <c r="L23" s="9"/>
      <c r="M23" s="9"/>
      <c r="N23" s="9"/>
      <c r="O23" s="12"/>
      <c r="P23" s="12"/>
    </row>
    <row r="24" spans="1:16" s="11" customFormat="1" ht="11.25">
      <c r="A24" s="17"/>
      <c r="B24" s="18" t="s">
        <v>13</v>
      </c>
      <c r="C24" s="19">
        <f t="shared" ref="C24:N24" si="4">SUM(C25+C28+C29+C30+C31)</f>
        <v>1314486.9330000002</v>
      </c>
      <c r="D24" s="19">
        <f t="shared" si="4"/>
        <v>1081848.1089999999</v>
      </c>
      <c r="E24" s="19">
        <f>SUM(E25+E28+E29+E30+E31)</f>
        <v>1158715.9512599998</v>
      </c>
      <c r="F24" s="19">
        <f t="shared" si="4"/>
        <v>761000.223</v>
      </c>
      <c r="G24" s="19">
        <f t="shared" si="4"/>
        <v>1077659.8319999999</v>
      </c>
      <c r="H24" s="19">
        <f t="shared" si="4"/>
        <v>1224258.7079999999</v>
      </c>
      <c r="I24" s="19">
        <f t="shared" si="4"/>
        <v>871354.68799999997</v>
      </c>
      <c r="J24" s="19">
        <f t="shared" si="4"/>
        <v>877185.31599999999</v>
      </c>
      <c r="K24" s="19">
        <f t="shared" si="4"/>
        <v>743684.93700000003</v>
      </c>
      <c r="L24" s="19">
        <f t="shared" si="4"/>
        <v>1103170.094</v>
      </c>
      <c r="M24" s="19">
        <f t="shared" si="4"/>
        <v>824895.46900000004</v>
      </c>
      <c r="N24" s="19">
        <f t="shared" si="4"/>
        <v>596557.46499999997</v>
      </c>
      <c r="O24" s="20">
        <f t="shared" ref="O24:O31" si="5">SUM(C24:N24)</f>
        <v>11634817.725260001</v>
      </c>
      <c r="P24" s="20">
        <v>13082034.82</v>
      </c>
    </row>
    <row r="25" spans="1:16" s="11" customFormat="1" ht="11.25">
      <c r="A25" s="7"/>
      <c r="B25" s="14" t="s">
        <v>14</v>
      </c>
      <c r="C25" s="19">
        <f t="shared" ref="C25:N25" si="6">SUM(C26:C27)</f>
        <v>1136307.6200000001</v>
      </c>
      <c r="D25" s="19">
        <f t="shared" si="6"/>
        <v>946148.65</v>
      </c>
      <c r="E25" s="19">
        <f t="shared" si="6"/>
        <v>953844.38526000001</v>
      </c>
      <c r="F25" s="19">
        <f t="shared" si="6"/>
        <v>579563.50900000008</v>
      </c>
      <c r="G25" s="19">
        <f t="shared" si="6"/>
        <v>896934.59499999997</v>
      </c>
      <c r="H25" s="19">
        <f t="shared" si="6"/>
        <v>1021933.2609999999</v>
      </c>
      <c r="I25" s="19">
        <f t="shared" si="6"/>
        <v>680738.42700000003</v>
      </c>
      <c r="J25" s="19">
        <f t="shared" si="6"/>
        <v>674110.53800000006</v>
      </c>
      <c r="K25" s="19">
        <f t="shared" si="6"/>
        <v>568127.51100000006</v>
      </c>
      <c r="L25" s="19">
        <f t="shared" si="6"/>
        <v>891735.03200000001</v>
      </c>
      <c r="M25" s="19">
        <f t="shared" si="6"/>
        <v>646221.8600000001</v>
      </c>
      <c r="N25" s="19">
        <f t="shared" si="6"/>
        <v>396989.82700000005</v>
      </c>
      <c r="O25" s="20">
        <f t="shared" si="5"/>
        <v>9392655.215259999</v>
      </c>
      <c r="P25" s="20">
        <v>10528394.064999999</v>
      </c>
    </row>
    <row r="26" spans="1:16" s="11" customFormat="1" ht="11.25">
      <c r="A26" s="7"/>
      <c r="B26" s="14" t="s">
        <v>15</v>
      </c>
      <c r="C26" s="64">
        <v>5200</v>
      </c>
      <c r="D26" s="64">
        <v>92.78</v>
      </c>
      <c r="E26" s="65">
        <v>5588.3552600000003</v>
      </c>
      <c r="F26" s="65">
        <v>28905.089</v>
      </c>
      <c r="G26" s="65">
        <v>1144.2149999999999</v>
      </c>
      <c r="H26" s="65">
        <f>6113.796+1164.385</f>
        <v>7278.1810000000005</v>
      </c>
      <c r="I26" s="65">
        <v>1877.1569999999999</v>
      </c>
      <c r="J26" s="65">
        <v>5238.6379999999999</v>
      </c>
      <c r="K26" s="65">
        <f>5284.721+2002</f>
        <v>7286.7209999999995</v>
      </c>
      <c r="L26" s="65">
        <v>4883.7619999999997</v>
      </c>
      <c r="M26" s="65">
        <v>10254.56</v>
      </c>
      <c r="N26" s="65">
        <v>10474.665999999999</v>
      </c>
      <c r="O26" s="20">
        <f t="shared" si="5"/>
        <v>88224.124259999982</v>
      </c>
      <c r="P26" s="20">
        <v>108397.91499999999</v>
      </c>
    </row>
    <row r="27" spans="1:16" s="11" customFormat="1" ht="11.25">
      <c r="A27" s="7"/>
      <c r="B27" s="14" t="s">
        <v>16</v>
      </c>
      <c r="C27" s="64">
        <v>1131107.6200000001</v>
      </c>
      <c r="D27" s="64">
        <v>946055.87</v>
      </c>
      <c r="E27" s="65">
        <v>948256.03</v>
      </c>
      <c r="F27" s="65">
        <v>550658.42000000004</v>
      </c>
      <c r="G27" s="65">
        <f>19.9+895770.48</f>
        <v>895790.38</v>
      </c>
      <c r="H27" s="31">
        <v>1014655.08</v>
      </c>
      <c r="I27" s="63">
        <v>678861.27</v>
      </c>
      <c r="J27" s="63">
        <v>668871.9</v>
      </c>
      <c r="K27" s="31">
        <v>560840.79</v>
      </c>
      <c r="L27" s="31">
        <v>886851.27</v>
      </c>
      <c r="M27" s="31">
        <v>635967.30000000005</v>
      </c>
      <c r="N27" s="63">
        <f>386153.81+361.351</f>
        <v>386515.16100000002</v>
      </c>
      <c r="O27" s="20">
        <f t="shared" si="5"/>
        <v>9304431.0910000019</v>
      </c>
      <c r="P27" s="20">
        <v>10419996.15</v>
      </c>
    </row>
    <row r="28" spans="1:16" s="11" customFormat="1" ht="11.25">
      <c r="A28" s="7"/>
      <c r="B28" s="14" t="s">
        <v>49</v>
      </c>
      <c r="C28" s="24">
        <v>148426</v>
      </c>
      <c r="D28" s="21">
        <v>119949.3</v>
      </c>
      <c r="E28" s="22">
        <v>174530.81</v>
      </c>
      <c r="F28" s="22">
        <v>146274.497</v>
      </c>
      <c r="G28" s="22">
        <v>159268.88600000003</v>
      </c>
      <c r="H28" s="22">
        <v>160367.20499999999</v>
      </c>
      <c r="I28" s="23">
        <v>153669.264</v>
      </c>
      <c r="J28" s="23">
        <v>163388.497</v>
      </c>
      <c r="K28" s="23">
        <v>130343.133</v>
      </c>
      <c r="L28" s="63">
        <v>159083.34599999999</v>
      </c>
      <c r="M28" s="63">
        <v>120183.171</v>
      </c>
      <c r="N28" s="23">
        <v>135779.728</v>
      </c>
      <c r="O28" s="20">
        <f>SUM(C28:N28)</f>
        <v>1771263.8369999998</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v>28265.57</v>
      </c>
      <c r="L29" s="23">
        <v>33417.307000000001</v>
      </c>
      <c r="M29" s="23">
        <v>27454.227999999999</v>
      </c>
      <c r="N29" s="23">
        <v>22980.598000000002</v>
      </c>
      <c r="O29" s="20">
        <f t="shared" si="5"/>
        <v>347839.951</v>
      </c>
      <c r="P29" s="20">
        <v>366001.81</v>
      </c>
    </row>
    <row r="30" spans="1:16" s="11" customFormat="1" ht="11.25">
      <c r="A30" s="7"/>
      <c r="B30" s="16" t="s">
        <v>17</v>
      </c>
      <c r="C30" s="21">
        <v>23</v>
      </c>
      <c r="D30" s="21">
        <v>66.625</v>
      </c>
      <c r="E30" s="22">
        <v>273</v>
      </c>
      <c r="F30" s="22">
        <v>160.01</v>
      </c>
      <c r="G30" s="22">
        <v>101.5</v>
      </c>
      <c r="H30" s="22">
        <v>144.5</v>
      </c>
      <c r="I30" s="22">
        <v>58.2</v>
      </c>
      <c r="J30" s="22">
        <v>214</v>
      </c>
      <c r="K30" s="22">
        <v>15633.37</v>
      </c>
      <c r="L30" s="22">
        <v>225</v>
      </c>
      <c r="M30" s="22">
        <v>411.6</v>
      </c>
      <c r="N30" s="23">
        <v>1442.34</v>
      </c>
      <c r="O30" s="20">
        <f t="shared" si="5"/>
        <v>18753.145</v>
      </c>
      <c r="P30" s="20">
        <v>14496.383</v>
      </c>
    </row>
    <row r="31" spans="1:16" s="11" customFormat="1" ht="11.25">
      <c r="A31" s="7"/>
      <c r="B31" s="25" t="s">
        <v>18</v>
      </c>
      <c r="C31" s="22">
        <v>906.99300000000005</v>
      </c>
      <c r="D31" s="22">
        <v>989.85400000000004</v>
      </c>
      <c r="E31" s="22">
        <v>1296.231</v>
      </c>
      <c r="F31" s="22">
        <v>2263.7910000000002</v>
      </c>
      <c r="G31" s="22">
        <v>2346.5390000000002</v>
      </c>
      <c r="H31" s="22">
        <v>1362.5889999999999</v>
      </c>
      <c r="I31" s="22">
        <v>3211.5349999999999</v>
      </c>
      <c r="J31" s="22">
        <v>1913.701</v>
      </c>
      <c r="K31" s="22">
        <v>1315.3530000000001</v>
      </c>
      <c r="L31" s="22">
        <v>18709.409</v>
      </c>
      <c r="M31" s="22">
        <v>30624.61</v>
      </c>
      <c r="N31" s="23">
        <v>39364.972000000002</v>
      </c>
      <c r="O31" s="20">
        <f t="shared" si="5"/>
        <v>104305.57699999999</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6" t="s">
        <v>1</v>
      </c>
      <c r="B33" s="58" t="s">
        <v>19</v>
      </c>
      <c r="C33" s="59">
        <f t="shared" ref="C33:N33" si="7">SUM(C34:C42)</f>
        <v>1314486.9330000002</v>
      </c>
      <c r="D33" s="59">
        <f t="shared" si="7"/>
        <v>1081848.1099999999</v>
      </c>
      <c r="E33" s="59">
        <f>SUM(E34:E42)</f>
        <v>1158715.95426</v>
      </c>
      <c r="F33" s="59">
        <f t="shared" si="7"/>
        <v>761000.223</v>
      </c>
      <c r="G33" s="59">
        <f t="shared" si="7"/>
        <v>1077659.8319999999</v>
      </c>
      <c r="H33" s="59">
        <f t="shared" si="7"/>
        <v>1224258.7079999999</v>
      </c>
      <c r="I33" s="59">
        <f t="shared" si="7"/>
        <v>871354.68800000008</v>
      </c>
      <c r="J33" s="59">
        <f t="shared" si="7"/>
        <v>877185.31600000011</v>
      </c>
      <c r="K33" s="59">
        <f>SUM(K34:K42)</f>
        <v>743684.93700000003</v>
      </c>
      <c r="L33" s="59">
        <f>SUM(L34:L42)</f>
        <v>1103170.0919999999</v>
      </c>
      <c r="M33" s="59">
        <f t="shared" si="7"/>
        <v>824895.46900000004</v>
      </c>
      <c r="N33" s="59">
        <f t="shared" si="7"/>
        <v>596557.46499999997</v>
      </c>
      <c r="O33" s="27">
        <f t="shared" ref="O33:O41" si="8">SUM(C33:N33)</f>
        <v>11634817.727260001</v>
      </c>
      <c r="P33" s="27">
        <v>13082034.822000001</v>
      </c>
    </row>
    <row r="34" spans="1:16" s="11" customFormat="1" ht="11.25">
      <c r="A34" s="26" t="s">
        <v>1</v>
      </c>
      <c r="B34" s="16" t="s">
        <v>20</v>
      </c>
      <c r="C34" s="24">
        <v>0</v>
      </c>
      <c r="D34" s="24">
        <v>92.78</v>
      </c>
      <c r="E34" s="23">
        <v>419.03537999999998</v>
      </c>
      <c r="F34" s="23">
        <v>1912.5889999999999</v>
      </c>
      <c r="G34" s="23">
        <v>1164.115</v>
      </c>
      <c r="H34" s="23">
        <v>1164.385</v>
      </c>
      <c r="I34" s="23">
        <v>1784.25</v>
      </c>
      <c r="J34" s="23">
        <v>0</v>
      </c>
      <c r="K34" s="23">
        <v>2002</v>
      </c>
      <c r="L34" s="23">
        <v>0</v>
      </c>
      <c r="M34" s="23">
        <v>255.56</v>
      </c>
      <c r="N34" s="23">
        <v>0</v>
      </c>
      <c r="O34" s="27">
        <f t="shared" si="8"/>
        <v>8794.7143799999994</v>
      </c>
      <c r="P34" s="27">
        <v>7960.1449999999995</v>
      </c>
    </row>
    <row r="35" spans="1:16" s="11" customFormat="1" ht="11.25">
      <c r="A35" s="26"/>
      <c r="B35" s="16" t="s">
        <v>21</v>
      </c>
      <c r="C35" s="24">
        <v>183.68</v>
      </c>
      <c r="D35" s="24">
        <v>489.92</v>
      </c>
      <c r="E35" s="23">
        <v>847.90599999999995</v>
      </c>
      <c r="F35" s="23">
        <v>1018.181</v>
      </c>
      <c r="G35" s="23">
        <v>1440.1510000000001</v>
      </c>
      <c r="H35" s="23">
        <v>488.69200000000001</v>
      </c>
      <c r="I35" s="23">
        <v>2105.4270000000001</v>
      </c>
      <c r="J35" s="23">
        <v>939.7</v>
      </c>
      <c r="K35" s="23">
        <v>325.49299999999999</v>
      </c>
      <c r="L35" s="23">
        <v>304.23899999999998</v>
      </c>
      <c r="M35" s="23">
        <v>816.09</v>
      </c>
      <c r="N35" s="23">
        <v>1826.692</v>
      </c>
      <c r="O35" s="27">
        <f t="shared" si="8"/>
        <v>10786.170999999998</v>
      </c>
      <c r="P35" s="27">
        <v>6939.61</v>
      </c>
    </row>
    <row r="36" spans="1:16" s="11" customFormat="1" ht="11.25">
      <c r="A36" s="26"/>
      <c r="B36" s="16" t="s">
        <v>22</v>
      </c>
      <c r="C36" s="24">
        <v>0</v>
      </c>
      <c r="D36" s="24">
        <v>0</v>
      </c>
      <c r="E36" s="23">
        <v>53.532879999999999</v>
      </c>
      <c r="F36" s="23">
        <v>0</v>
      </c>
      <c r="G36" s="23">
        <v>0</v>
      </c>
      <c r="H36" s="23">
        <v>150</v>
      </c>
      <c r="I36" s="23">
        <f>92.907+92.907+2.5+1.82</f>
        <v>190.13399999999999</v>
      </c>
      <c r="J36" s="23">
        <v>0</v>
      </c>
      <c r="K36" s="23">
        <v>0</v>
      </c>
      <c r="L36" s="23">
        <v>20</v>
      </c>
      <c r="M36" s="23">
        <v>0</v>
      </c>
      <c r="N36" s="23">
        <v>361.351</v>
      </c>
      <c r="O36" s="27">
        <f t="shared" si="8"/>
        <v>775.01787999999999</v>
      </c>
      <c r="P36" s="27">
        <v>0</v>
      </c>
    </row>
    <row r="37" spans="1:16" s="11" customFormat="1" ht="11.25">
      <c r="A37" s="26" t="s">
        <v>1</v>
      </c>
      <c r="B37" s="16" t="s">
        <v>23</v>
      </c>
      <c r="C37" s="24">
        <v>0</v>
      </c>
      <c r="D37" s="24">
        <v>0</v>
      </c>
      <c r="E37" s="23">
        <v>0</v>
      </c>
      <c r="F37" s="23">
        <v>0</v>
      </c>
      <c r="G37" s="23">
        <v>0</v>
      </c>
      <c r="H37" s="23">
        <v>0</v>
      </c>
      <c r="I37" s="23">
        <v>0</v>
      </c>
      <c r="J37" s="23">
        <v>0</v>
      </c>
      <c r="K37" s="23">
        <v>0</v>
      </c>
      <c r="L37" s="23">
        <v>0</v>
      </c>
      <c r="M37" s="23">
        <v>0</v>
      </c>
      <c r="N37" s="23">
        <v>0</v>
      </c>
      <c r="O37" s="27">
        <f t="shared" si="8"/>
        <v>0</v>
      </c>
      <c r="P37" s="27">
        <v>0</v>
      </c>
    </row>
    <row r="38" spans="1:16" s="11" customFormat="1" ht="11.25">
      <c r="A38" s="26" t="s">
        <v>1</v>
      </c>
      <c r="B38" s="16" t="s">
        <v>24</v>
      </c>
      <c r="C38" s="24">
        <v>0</v>
      </c>
      <c r="D38" s="24">
        <v>48</v>
      </c>
      <c r="E38" s="23">
        <v>0</v>
      </c>
      <c r="F38" s="23">
        <v>27642.51</v>
      </c>
      <c r="G38" s="23">
        <v>0</v>
      </c>
      <c r="H38" s="23">
        <v>133</v>
      </c>
      <c r="I38" s="23">
        <v>0</v>
      </c>
      <c r="J38" s="23">
        <v>0</v>
      </c>
      <c r="K38" s="23">
        <v>15614.97</v>
      </c>
      <c r="L38" s="23">
        <v>17788.689999999999</v>
      </c>
      <c r="M38" s="23">
        <v>39082</v>
      </c>
      <c r="N38" s="23">
        <v>38295</v>
      </c>
      <c r="O38" s="27">
        <f t="shared" si="8"/>
        <v>138604.16999999998</v>
      </c>
      <c r="P38" s="27">
        <v>80118.709999999992</v>
      </c>
    </row>
    <row r="39" spans="1:16" s="11" customFormat="1" ht="11.25">
      <c r="A39" s="26"/>
      <c r="B39" s="16" t="s">
        <v>25</v>
      </c>
      <c r="C39" s="24">
        <v>148426</v>
      </c>
      <c r="D39" s="24">
        <v>119949.3</v>
      </c>
      <c r="E39" s="23">
        <v>174530.81</v>
      </c>
      <c r="F39" s="23">
        <v>146274.497</v>
      </c>
      <c r="G39" s="23">
        <v>159268.88600000003</v>
      </c>
      <c r="H39" s="23">
        <v>160367.20499999999</v>
      </c>
      <c r="I39" s="23">
        <v>153669.264</v>
      </c>
      <c r="J39" s="23">
        <v>163388.497</v>
      </c>
      <c r="K39" s="23">
        <v>130343.133</v>
      </c>
      <c r="L39" s="23">
        <v>159083.34599999999</v>
      </c>
      <c r="M39" s="23">
        <v>120183.171</v>
      </c>
      <c r="N39" s="23">
        <v>135779.728</v>
      </c>
      <c r="O39" s="27">
        <f t="shared" si="8"/>
        <v>1771263.8369999998</v>
      </c>
      <c r="P39" s="27">
        <v>2145010</v>
      </c>
    </row>
    <row r="40" spans="1:16" s="11" customFormat="1" ht="11.25">
      <c r="A40" s="26"/>
      <c r="B40" s="16" t="s">
        <v>26</v>
      </c>
      <c r="C40" s="24">
        <v>5946.3130000000001</v>
      </c>
      <c r="D40" s="24">
        <v>518.55999999999995</v>
      </c>
      <c r="E40" s="23">
        <v>5837.1149999999998</v>
      </c>
      <c r="F40" s="23">
        <v>1255.6199999999999</v>
      </c>
      <c r="G40" s="23">
        <v>1007.888</v>
      </c>
      <c r="H40" s="23">
        <f>6113.796+735.397</f>
        <v>6849.1930000000002</v>
      </c>
      <c r="I40" s="23">
        <v>1067.0809999999999</v>
      </c>
      <c r="J40" s="23">
        <v>6426.6390000000001</v>
      </c>
      <c r="K40" s="23">
        <v>6292.9809999999998</v>
      </c>
      <c r="L40" s="23">
        <v>5705.24</v>
      </c>
      <c r="M40" s="23">
        <v>1137.1199999999999</v>
      </c>
      <c r="N40" s="23">
        <v>11160.286</v>
      </c>
      <c r="O40" s="27">
        <f t="shared" si="8"/>
        <v>53204.036</v>
      </c>
      <c r="P40" s="27">
        <v>60489.929999999993</v>
      </c>
    </row>
    <row r="41" spans="1:16" s="11" customFormat="1" ht="11.25">
      <c r="A41" s="26" t="s">
        <v>1</v>
      </c>
      <c r="B41" s="16" t="s">
        <v>27</v>
      </c>
      <c r="C41" s="28">
        <v>28823.32</v>
      </c>
      <c r="D41" s="28">
        <v>14693.68</v>
      </c>
      <c r="E41" s="23">
        <v>28771.524999999998</v>
      </c>
      <c r="F41" s="23">
        <v>32738.415999999997</v>
      </c>
      <c r="G41" s="23">
        <v>19008.311999999998</v>
      </c>
      <c r="H41" s="23">
        <v>40451.152999999998</v>
      </c>
      <c r="I41" s="23">
        <v>33677.262000000002</v>
      </c>
      <c r="J41" s="23">
        <v>37558.58</v>
      </c>
      <c r="K41" s="23">
        <v>28265.57</v>
      </c>
      <c r="L41" s="23">
        <v>33417.307000000001</v>
      </c>
      <c r="M41" s="23">
        <v>27454.227999999999</v>
      </c>
      <c r="N41" s="23">
        <v>22980.598000000002</v>
      </c>
      <c r="O41" s="27">
        <f t="shared" si="8"/>
        <v>347839.951</v>
      </c>
      <c r="P41" s="27">
        <v>366001.80699999997</v>
      </c>
    </row>
    <row r="42" spans="1:16" s="11" customFormat="1" ht="11.25">
      <c r="A42" s="26"/>
      <c r="B42" s="16" t="s">
        <v>28</v>
      </c>
      <c r="C42" s="28">
        <v>1131107.6200000001</v>
      </c>
      <c r="D42" s="28">
        <v>946055.87</v>
      </c>
      <c r="E42" s="22">
        <v>948256.03</v>
      </c>
      <c r="F42" s="22">
        <v>550158.41</v>
      </c>
      <c r="G42" s="22">
        <v>895770.48</v>
      </c>
      <c r="H42" s="23">
        <v>1014655.08</v>
      </c>
      <c r="I42" s="23">
        <v>678861.27</v>
      </c>
      <c r="J42" s="23">
        <v>668871.9</v>
      </c>
      <c r="K42" s="29">
        <v>560840.79</v>
      </c>
      <c r="L42" s="29">
        <v>886851.27</v>
      </c>
      <c r="M42" s="29">
        <v>635967.30000000005</v>
      </c>
      <c r="N42" s="29">
        <v>386153.81</v>
      </c>
      <c r="O42" s="27">
        <f>SUM(C42:N42)</f>
        <v>9303549.8300000019</v>
      </c>
      <c r="P42" s="27">
        <v>10415514.619999999</v>
      </c>
    </row>
    <row r="43" spans="1:16" s="11" customFormat="1" ht="11.25">
      <c r="A43" s="26"/>
      <c r="B43" s="16"/>
      <c r="C43" s="30"/>
      <c r="D43" s="30"/>
      <c r="E43" s="30"/>
      <c r="F43" s="30">
        <f>F42*6.3</f>
        <v>3465997.983</v>
      </c>
      <c r="G43" s="30">
        <f>G42*6.3</f>
        <v>5643354.0239999993</v>
      </c>
      <c r="H43" s="30"/>
      <c r="I43" s="30"/>
      <c r="J43" s="30"/>
      <c r="K43" s="30"/>
      <c r="L43" s="31"/>
      <c r="M43" s="31"/>
      <c r="N43" s="31"/>
      <c r="O43" s="32"/>
      <c r="P43" s="32"/>
    </row>
    <row r="44" spans="1:16" s="11" customFormat="1" ht="11.25">
      <c r="A44" s="66" t="s">
        <v>29</v>
      </c>
      <c r="B44" s="67"/>
      <c r="C44" s="33">
        <f t="shared" ref="C44:N44" si="9">SUM(C45:C48)</f>
        <v>0</v>
      </c>
      <c r="D44" s="33">
        <f t="shared" si="9"/>
        <v>0</v>
      </c>
      <c r="E44" s="33">
        <f t="shared" si="9"/>
        <v>6</v>
      </c>
      <c r="F44" s="33">
        <f t="shared" si="9"/>
        <v>0</v>
      </c>
      <c r="G44" s="33">
        <f t="shared" si="9"/>
        <v>0</v>
      </c>
      <c r="H44" s="33">
        <f t="shared" si="9"/>
        <v>6</v>
      </c>
      <c r="I44" s="33">
        <f t="shared" si="9"/>
        <v>4</v>
      </c>
      <c r="J44" s="33">
        <f t="shared" si="9"/>
        <v>0</v>
      </c>
      <c r="K44" s="33">
        <f t="shared" si="9"/>
        <v>0</v>
      </c>
      <c r="L44" s="33">
        <f t="shared" si="9"/>
        <v>2</v>
      </c>
      <c r="M44" s="33">
        <f t="shared" si="9"/>
        <v>0</v>
      </c>
      <c r="N44" s="33">
        <f t="shared" si="9"/>
        <v>24</v>
      </c>
      <c r="O44" s="13">
        <f>SUM(C44:N44)</f>
        <v>42</v>
      </c>
      <c r="P44" s="13">
        <v>0</v>
      </c>
    </row>
    <row r="45" spans="1:16" s="11" customFormat="1" ht="11.25">
      <c r="A45" s="17" t="s">
        <v>1</v>
      </c>
      <c r="B45" s="14" t="s">
        <v>30</v>
      </c>
      <c r="C45" s="34">
        <v>0</v>
      </c>
      <c r="D45" s="34">
        <v>0</v>
      </c>
      <c r="E45" s="35">
        <v>6</v>
      </c>
      <c r="F45" s="35">
        <v>0</v>
      </c>
      <c r="G45" s="35">
        <v>0</v>
      </c>
      <c r="H45" s="35">
        <v>0</v>
      </c>
      <c r="I45" s="35">
        <v>1</v>
      </c>
      <c r="J45" s="35">
        <v>0</v>
      </c>
      <c r="K45" s="35">
        <v>0</v>
      </c>
      <c r="L45" s="35">
        <v>0</v>
      </c>
      <c r="M45" s="35">
        <v>0</v>
      </c>
      <c r="N45" s="35">
        <v>0</v>
      </c>
      <c r="O45" s="13">
        <f>SUM(C45:N45)</f>
        <v>7</v>
      </c>
      <c r="P45" s="13">
        <v>0</v>
      </c>
    </row>
    <row r="46" spans="1:16" s="11" customFormat="1" ht="11.25">
      <c r="A46" s="17" t="s">
        <v>1</v>
      </c>
      <c r="B46" s="14" t="s">
        <v>31</v>
      </c>
      <c r="C46" s="34">
        <v>0</v>
      </c>
      <c r="D46" s="34">
        <v>0</v>
      </c>
      <c r="E46" s="35">
        <v>0</v>
      </c>
      <c r="F46" s="35">
        <v>0</v>
      </c>
      <c r="G46" s="35">
        <v>0</v>
      </c>
      <c r="H46" s="35">
        <v>0</v>
      </c>
      <c r="I46" s="35">
        <v>0</v>
      </c>
      <c r="J46" s="35">
        <v>0</v>
      </c>
      <c r="K46" s="35">
        <v>0</v>
      </c>
      <c r="L46" s="35">
        <v>0</v>
      </c>
      <c r="M46" s="35">
        <v>0</v>
      </c>
      <c r="N46" s="35">
        <v>24</v>
      </c>
      <c r="O46" s="13">
        <f>SUM(C46:N46)</f>
        <v>24</v>
      </c>
      <c r="P46" s="13"/>
    </row>
    <row r="47" spans="1:16" s="11" customFormat="1" ht="11.25">
      <c r="A47" s="17"/>
      <c r="B47" s="14" t="s">
        <v>32</v>
      </c>
      <c r="C47" s="34">
        <v>0</v>
      </c>
      <c r="D47" s="34">
        <v>0</v>
      </c>
      <c r="E47" s="35">
        <v>0</v>
      </c>
      <c r="F47" s="35">
        <v>0</v>
      </c>
      <c r="G47" s="35">
        <v>0</v>
      </c>
      <c r="H47" s="35">
        <v>0</v>
      </c>
      <c r="I47" s="35">
        <v>1</v>
      </c>
      <c r="J47" s="35">
        <v>0</v>
      </c>
      <c r="K47" s="35">
        <v>0</v>
      </c>
      <c r="L47" s="35">
        <v>2</v>
      </c>
      <c r="M47" s="35">
        <v>0</v>
      </c>
      <c r="N47" s="35">
        <v>0</v>
      </c>
      <c r="O47" s="13">
        <f>SUM(C47:N47)</f>
        <v>3</v>
      </c>
      <c r="P47" s="13">
        <v>0</v>
      </c>
    </row>
    <row r="48" spans="1:16" s="11" customFormat="1" ht="11.25">
      <c r="A48" s="17"/>
      <c r="B48" s="14" t="s">
        <v>33</v>
      </c>
      <c r="C48" s="34">
        <v>0</v>
      </c>
      <c r="D48" s="34">
        <v>0</v>
      </c>
      <c r="E48" s="35">
        <v>0</v>
      </c>
      <c r="F48" s="35">
        <v>0</v>
      </c>
      <c r="G48" s="35">
        <v>0</v>
      </c>
      <c r="H48" s="35">
        <v>6</v>
      </c>
      <c r="I48" s="35">
        <v>2</v>
      </c>
      <c r="J48" s="35">
        <v>0</v>
      </c>
      <c r="K48" s="35">
        <v>0</v>
      </c>
      <c r="L48" s="35">
        <v>0</v>
      </c>
      <c r="M48" s="35">
        <v>0</v>
      </c>
      <c r="N48" s="35">
        <v>0</v>
      </c>
      <c r="O48" s="13">
        <f>SUM(C48:N48)</f>
        <v>8</v>
      </c>
      <c r="P48" s="13">
        <v>0</v>
      </c>
    </row>
    <row r="49" spans="1:16" s="11" customFormat="1" ht="11.25">
      <c r="A49" s="17"/>
      <c r="B49" s="14"/>
      <c r="C49" s="34"/>
      <c r="D49" s="34"/>
      <c r="E49" s="35"/>
      <c r="F49" s="35"/>
      <c r="G49" s="35"/>
      <c r="H49" s="35"/>
      <c r="I49" s="35"/>
      <c r="J49" s="35"/>
      <c r="K49" s="35"/>
      <c r="L49" s="35"/>
      <c r="M49" s="35"/>
      <c r="N49" s="35"/>
      <c r="O49" s="12"/>
      <c r="P49" s="12"/>
    </row>
    <row r="50" spans="1:16" s="11" customFormat="1" ht="11.25">
      <c r="A50" s="66" t="s">
        <v>34</v>
      </c>
      <c r="B50" s="67"/>
      <c r="C50" s="33">
        <f t="shared" ref="C50:N50" si="10">SUM(C51:C52)</f>
        <v>0</v>
      </c>
      <c r="D50" s="33">
        <f t="shared" si="10"/>
        <v>0</v>
      </c>
      <c r="E50" s="33">
        <f t="shared" si="10"/>
        <v>0</v>
      </c>
      <c r="F50" s="33">
        <f t="shared" si="10"/>
        <v>0</v>
      </c>
      <c r="G50" s="33">
        <f t="shared" si="10"/>
        <v>0</v>
      </c>
      <c r="H50" s="33">
        <f t="shared" si="10"/>
        <v>0</v>
      </c>
      <c r="I50" s="33">
        <f t="shared" si="10"/>
        <v>0</v>
      </c>
      <c r="J50" s="33">
        <f t="shared" si="10"/>
        <v>0</v>
      </c>
      <c r="K50" s="33">
        <f t="shared" si="10"/>
        <v>0</v>
      </c>
      <c r="L50" s="33">
        <f t="shared" si="10"/>
        <v>0</v>
      </c>
      <c r="M50" s="33">
        <f t="shared" si="10"/>
        <v>0</v>
      </c>
      <c r="N50" s="33">
        <f t="shared" si="10"/>
        <v>0</v>
      </c>
      <c r="O50" s="13">
        <f>SUM(C50:M50)</f>
        <v>0</v>
      </c>
      <c r="P50" s="13">
        <v>0</v>
      </c>
    </row>
    <row r="51" spans="1:16" s="11" customFormat="1" ht="11.25">
      <c r="A51" s="17" t="s">
        <v>1</v>
      </c>
      <c r="B51" s="14" t="s">
        <v>30</v>
      </c>
      <c r="C51" s="34">
        <v>0</v>
      </c>
      <c r="D51" s="34">
        <v>0</v>
      </c>
      <c r="E51" s="35">
        <v>0</v>
      </c>
      <c r="F51" s="35">
        <v>0</v>
      </c>
      <c r="G51" s="35">
        <v>0</v>
      </c>
      <c r="H51" s="35">
        <v>0</v>
      </c>
      <c r="I51" s="35">
        <v>0</v>
      </c>
      <c r="J51" s="35">
        <v>0</v>
      </c>
      <c r="K51" s="35">
        <v>0</v>
      </c>
      <c r="L51" s="35">
        <v>0</v>
      </c>
      <c r="M51" s="35">
        <v>0</v>
      </c>
      <c r="N51" s="35">
        <v>0</v>
      </c>
      <c r="O51" s="13">
        <f>SUM(C51:N51)</f>
        <v>0</v>
      </c>
      <c r="P51" s="13">
        <v>0</v>
      </c>
    </row>
    <row r="52" spans="1:16" s="11" customFormat="1" ht="11.25">
      <c r="A52" s="17" t="s">
        <v>1</v>
      </c>
      <c r="B52" s="14" t="s">
        <v>31</v>
      </c>
      <c r="C52" s="34">
        <v>0</v>
      </c>
      <c r="D52" s="34">
        <v>0</v>
      </c>
      <c r="E52" s="35">
        <v>0</v>
      </c>
      <c r="F52" s="35">
        <v>0</v>
      </c>
      <c r="G52" s="35">
        <v>0</v>
      </c>
      <c r="H52" s="35">
        <v>0</v>
      </c>
      <c r="I52" s="35">
        <v>0</v>
      </c>
      <c r="J52" s="35">
        <v>0</v>
      </c>
      <c r="K52" s="35">
        <v>0</v>
      </c>
      <c r="L52" s="35">
        <v>0</v>
      </c>
      <c r="M52" s="35">
        <v>0</v>
      </c>
      <c r="N52" s="35">
        <v>0</v>
      </c>
      <c r="O52" s="13">
        <f>SUM(C52:N52)</f>
        <v>0</v>
      </c>
      <c r="P52" s="13">
        <v>0</v>
      </c>
    </row>
    <row r="53" spans="1:16" s="11" customFormat="1" ht="11.25">
      <c r="A53" s="17"/>
      <c r="B53" s="14"/>
      <c r="C53" s="34"/>
      <c r="D53" s="34"/>
      <c r="E53" s="35"/>
      <c r="F53" s="35"/>
      <c r="G53" s="35"/>
      <c r="H53" s="35"/>
      <c r="I53" s="35"/>
      <c r="J53" s="35"/>
      <c r="K53" s="35"/>
      <c r="L53" s="35"/>
      <c r="M53" s="35"/>
      <c r="N53" s="35"/>
      <c r="O53" s="12"/>
      <c r="P53" s="12"/>
    </row>
    <row r="54" spans="1:16" s="11" customFormat="1" ht="11.25">
      <c r="A54" s="66" t="s">
        <v>35</v>
      </c>
      <c r="B54" s="67"/>
      <c r="C54" s="36">
        <f t="shared" ref="C54:N54" si="11">SUM(C55:C56)</f>
        <v>100</v>
      </c>
      <c r="D54" s="36">
        <f t="shared" si="11"/>
        <v>145</v>
      </c>
      <c r="E54" s="36">
        <f t="shared" si="11"/>
        <v>240</v>
      </c>
      <c r="F54" s="36">
        <f t="shared" si="11"/>
        <v>84</v>
      </c>
      <c r="G54" s="36">
        <f t="shared" si="11"/>
        <v>32</v>
      </c>
      <c r="H54" s="36">
        <f t="shared" si="11"/>
        <v>68</v>
      </c>
      <c r="I54" s="36">
        <f t="shared" si="11"/>
        <v>181</v>
      </c>
      <c r="J54" s="36">
        <f t="shared" si="11"/>
        <v>72</v>
      </c>
      <c r="K54" s="36">
        <f t="shared" si="11"/>
        <v>32</v>
      </c>
      <c r="L54" s="36">
        <f t="shared" si="11"/>
        <v>81</v>
      </c>
      <c r="M54" s="36">
        <f t="shared" si="11"/>
        <v>189</v>
      </c>
      <c r="N54" s="36">
        <f t="shared" si="11"/>
        <v>778</v>
      </c>
      <c r="O54" s="37">
        <f>SUM(C54:N54)</f>
        <v>2002</v>
      </c>
      <c r="P54" s="37">
        <v>5831</v>
      </c>
    </row>
    <row r="55" spans="1:16" s="11" customFormat="1" ht="11.25">
      <c r="A55" s="38"/>
      <c r="B55" s="14" t="s">
        <v>36</v>
      </c>
      <c r="C55" s="39">
        <v>28</v>
      </c>
      <c r="D55" s="39">
        <v>74</v>
      </c>
      <c r="E55" s="39">
        <v>83</v>
      </c>
      <c r="F55" s="39">
        <v>28</v>
      </c>
      <c r="G55" s="40">
        <v>13</v>
      </c>
      <c r="H55" s="39">
        <v>38</v>
      </c>
      <c r="I55" s="39">
        <v>76</v>
      </c>
      <c r="J55" s="39">
        <v>50</v>
      </c>
      <c r="K55" s="40">
        <v>13</v>
      </c>
      <c r="L55" s="39">
        <v>44</v>
      </c>
      <c r="M55" s="39">
        <v>84</v>
      </c>
      <c r="N55" s="39">
        <v>361</v>
      </c>
      <c r="O55" s="37">
        <f>SUM(C55:N55)</f>
        <v>892</v>
      </c>
      <c r="P55" s="37">
        <v>3027</v>
      </c>
    </row>
    <row r="56" spans="1:16" s="11" customFormat="1" ht="11.25">
      <c r="A56" s="38"/>
      <c r="B56" s="14" t="s">
        <v>37</v>
      </c>
      <c r="C56" s="39">
        <v>72</v>
      </c>
      <c r="D56" s="39">
        <v>71</v>
      </c>
      <c r="E56" s="39">
        <v>157</v>
      </c>
      <c r="F56" s="39">
        <v>56</v>
      </c>
      <c r="G56" s="40">
        <v>19</v>
      </c>
      <c r="H56" s="39">
        <v>30</v>
      </c>
      <c r="I56" s="39">
        <v>105</v>
      </c>
      <c r="J56" s="39">
        <v>22</v>
      </c>
      <c r="K56" s="39">
        <v>19</v>
      </c>
      <c r="L56" s="39">
        <v>37</v>
      </c>
      <c r="M56" s="39">
        <v>105</v>
      </c>
      <c r="N56" s="39">
        <v>417</v>
      </c>
      <c r="O56" s="37">
        <f>SUM(C56:N56)</f>
        <v>1110</v>
      </c>
      <c r="P56" s="37">
        <v>2804</v>
      </c>
    </row>
    <row r="57" spans="1:16" s="11" customFormat="1" ht="11.25">
      <c r="A57" s="17" t="s">
        <v>1</v>
      </c>
      <c r="B57" s="14" t="s">
        <v>1</v>
      </c>
      <c r="C57" s="41"/>
      <c r="D57" s="41"/>
      <c r="E57" s="41"/>
      <c r="F57" s="41"/>
      <c r="G57" s="41"/>
      <c r="H57" s="41"/>
      <c r="I57" s="41"/>
      <c r="J57" s="41"/>
      <c r="K57" s="41"/>
      <c r="L57" s="41"/>
      <c r="M57" s="41"/>
      <c r="N57" s="41"/>
      <c r="O57" s="12"/>
      <c r="P57" s="12"/>
    </row>
    <row r="58" spans="1:16" s="11" customFormat="1" ht="11.25">
      <c r="A58" s="66" t="s">
        <v>38</v>
      </c>
      <c r="B58" s="67"/>
      <c r="C58" s="36">
        <f>SUM(C59)</f>
        <v>0</v>
      </c>
      <c r="D58" s="36">
        <f>SUM(D59)</f>
        <v>0</v>
      </c>
      <c r="E58" s="36">
        <v>0</v>
      </c>
      <c r="F58" s="36">
        <v>0</v>
      </c>
      <c r="G58" s="36">
        <v>0</v>
      </c>
      <c r="H58" s="36">
        <v>0</v>
      </c>
      <c r="I58" s="36">
        <v>0</v>
      </c>
      <c r="J58" s="36">
        <v>0</v>
      </c>
      <c r="K58" s="36">
        <v>0</v>
      </c>
      <c r="L58" s="36">
        <v>0</v>
      </c>
      <c r="M58" s="36">
        <v>0</v>
      </c>
      <c r="N58" s="36">
        <v>0</v>
      </c>
      <c r="O58" s="13">
        <f>SUM(C58:J58)</f>
        <v>0</v>
      </c>
      <c r="P58" s="42">
        <v>0</v>
      </c>
    </row>
    <row r="59" spans="1:16" s="11" customFormat="1" ht="12" thickBot="1">
      <c r="A59" s="43" t="s">
        <v>1</v>
      </c>
      <c r="B59" s="14" t="s">
        <v>39</v>
      </c>
      <c r="C59" s="41">
        <v>0</v>
      </c>
      <c r="D59" s="41">
        <v>0</v>
      </c>
      <c r="E59" s="41">
        <v>0</v>
      </c>
      <c r="F59" s="41">
        <v>0</v>
      </c>
      <c r="G59" s="41">
        <v>0</v>
      </c>
      <c r="H59" s="41">
        <v>0</v>
      </c>
      <c r="I59" s="41">
        <v>0</v>
      </c>
      <c r="J59" s="41">
        <v>0</v>
      </c>
      <c r="K59" s="41">
        <v>0</v>
      </c>
      <c r="L59" s="41">
        <v>0</v>
      </c>
      <c r="M59" s="41">
        <v>0</v>
      </c>
      <c r="N59" s="41">
        <v>0</v>
      </c>
      <c r="O59" s="13">
        <f>SUM(C59:N59)</f>
        <v>0</v>
      </c>
      <c r="P59" s="42">
        <v>0</v>
      </c>
    </row>
    <row r="60" spans="1:16" s="11" customFormat="1" ht="11.25">
      <c r="A60" s="44"/>
      <c r="B60" s="45"/>
      <c r="C60" s="46"/>
      <c r="D60" s="46"/>
      <c r="E60" s="46"/>
      <c r="F60" s="46"/>
      <c r="G60" s="46"/>
      <c r="H60" s="46"/>
      <c r="I60" s="46"/>
      <c r="J60" s="46"/>
      <c r="K60" s="46"/>
      <c r="L60" s="46"/>
      <c r="M60" s="46"/>
      <c r="N60" s="46"/>
      <c r="O60" s="47"/>
      <c r="P60" s="48"/>
    </row>
    <row r="61" spans="1:16">
      <c r="A61" s="66" t="s">
        <v>40</v>
      </c>
      <c r="B61" s="67"/>
      <c r="C61" s="36">
        <f>SUM(C64)</f>
        <v>0</v>
      </c>
      <c r="D61" s="36">
        <f t="shared" ref="D61:N61" si="12">SUM(D62:D64)</f>
        <v>0</v>
      </c>
      <c r="E61" s="36">
        <f t="shared" si="12"/>
        <v>0</v>
      </c>
      <c r="F61" s="36">
        <f t="shared" si="12"/>
        <v>1776</v>
      </c>
      <c r="G61" s="36">
        <f t="shared" si="12"/>
        <v>0</v>
      </c>
      <c r="H61" s="36">
        <f t="shared" si="12"/>
        <v>0</v>
      </c>
      <c r="I61" s="36">
        <f t="shared" si="12"/>
        <v>0</v>
      </c>
      <c r="J61" s="36">
        <f t="shared" si="12"/>
        <v>0</v>
      </c>
      <c r="K61" s="36">
        <f t="shared" si="12"/>
        <v>0</v>
      </c>
      <c r="L61" s="36">
        <f t="shared" si="12"/>
        <v>0</v>
      </c>
      <c r="M61" s="36">
        <f t="shared" si="12"/>
        <v>0</v>
      </c>
      <c r="N61" s="36">
        <f t="shared" si="12"/>
        <v>0</v>
      </c>
      <c r="O61" s="61">
        <f t="shared" ref="O61:P64" si="13">SUM(C61:N61)</f>
        <v>1776</v>
      </c>
      <c r="P61" s="42">
        <v>0</v>
      </c>
    </row>
    <row r="62" spans="1:16">
      <c r="A62" s="49"/>
      <c r="B62" s="50" t="s">
        <v>41</v>
      </c>
      <c r="C62" s="39">
        <v>0</v>
      </c>
      <c r="D62" s="39">
        <v>0</v>
      </c>
      <c r="E62" s="39">
        <v>0</v>
      </c>
      <c r="F62" s="39">
        <v>1776</v>
      </c>
      <c r="G62" s="39">
        <v>0</v>
      </c>
      <c r="H62" s="39">
        <v>0</v>
      </c>
      <c r="I62" s="39">
        <v>0</v>
      </c>
      <c r="J62" s="39">
        <v>0</v>
      </c>
      <c r="K62" s="39">
        <v>0</v>
      </c>
      <c r="L62" s="39">
        <v>0</v>
      </c>
      <c r="M62" s="39">
        <v>0</v>
      </c>
      <c r="N62" s="39">
        <v>0</v>
      </c>
      <c r="O62" s="37">
        <f t="shared" si="13"/>
        <v>1776</v>
      </c>
      <c r="P62" s="42">
        <v>0</v>
      </c>
    </row>
    <row r="63" spans="1:16">
      <c r="A63" s="49"/>
      <c r="B63" s="50" t="s">
        <v>42</v>
      </c>
      <c r="C63" s="39">
        <v>0</v>
      </c>
      <c r="D63" s="39">
        <v>0</v>
      </c>
      <c r="E63" s="39">
        <v>0</v>
      </c>
      <c r="F63" s="39">
        <v>0</v>
      </c>
      <c r="G63" s="39">
        <v>0</v>
      </c>
      <c r="H63" s="39">
        <v>0</v>
      </c>
      <c r="I63" s="39">
        <v>0</v>
      </c>
      <c r="J63" s="39">
        <v>0</v>
      </c>
      <c r="K63" s="39">
        <v>0</v>
      </c>
      <c r="L63" s="39">
        <v>0</v>
      </c>
      <c r="M63" s="39">
        <v>0</v>
      </c>
      <c r="N63" s="39">
        <v>0</v>
      </c>
      <c r="O63" s="13">
        <f t="shared" si="13"/>
        <v>0</v>
      </c>
      <c r="P63" s="42">
        <f t="shared" si="13"/>
        <v>0</v>
      </c>
    </row>
    <row r="64" spans="1:16" s="53" customFormat="1" ht="13.5" thickBot="1">
      <c r="A64" s="43" t="s">
        <v>1</v>
      </c>
      <c r="B64" s="51" t="s">
        <v>43</v>
      </c>
      <c r="C64" s="52">
        <v>0</v>
      </c>
      <c r="D64" s="52">
        <v>0</v>
      </c>
      <c r="E64" s="52">
        <v>0</v>
      </c>
      <c r="F64" s="52">
        <v>0</v>
      </c>
      <c r="G64" s="52">
        <v>0</v>
      </c>
      <c r="H64" s="52">
        <v>0</v>
      </c>
      <c r="I64" s="52">
        <v>0</v>
      </c>
      <c r="J64" s="52">
        <v>0</v>
      </c>
      <c r="K64" s="52">
        <v>0</v>
      </c>
      <c r="L64" s="52">
        <v>0</v>
      </c>
      <c r="M64" s="52">
        <v>0</v>
      </c>
      <c r="N64" s="52">
        <v>0</v>
      </c>
      <c r="O64" s="62">
        <f t="shared" si="13"/>
        <v>0</v>
      </c>
      <c r="P64" s="62">
        <f t="shared" si="13"/>
        <v>0</v>
      </c>
    </row>
    <row r="65" spans="1:16" s="53" customFormat="1" ht="3" customHeight="1">
      <c r="A65" s="54"/>
      <c r="B65" s="54"/>
      <c r="C65" s="54"/>
      <c r="D65" s="54"/>
      <c r="E65" s="54"/>
      <c r="F65" s="54"/>
      <c r="G65" s="54"/>
      <c r="H65" s="54"/>
      <c r="I65" s="54"/>
      <c r="J65" s="54"/>
      <c r="K65" s="54"/>
      <c r="L65" s="54"/>
      <c r="M65" s="54"/>
      <c r="N65" s="54"/>
      <c r="O65" s="54"/>
      <c r="P65" s="54"/>
    </row>
    <row r="66" spans="1:16" s="53" customFormat="1">
      <c r="A66" s="55"/>
      <c r="B66" s="56" t="s">
        <v>44</v>
      </c>
      <c r="O66" s="55"/>
      <c r="P66" s="55"/>
    </row>
    <row r="67" spans="1:16" s="53" customFormat="1">
      <c r="A67" s="55"/>
      <c r="B67" s="56" t="s">
        <v>45</v>
      </c>
      <c r="O67" s="55"/>
      <c r="P67" s="55"/>
    </row>
    <row r="68" spans="1:16">
      <c r="A68" s="55"/>
      <c r="B68" s="56" t="s">
        <v>46</v>
      </c>
      <c r="C68" s="53"/>
      <c r="D68" s="53"/>
      <c r="E68" s="53"/>
      <c r="F68" s="53"/>
      <c r="G68" s="53"/>
      <c r="H68" s="53"/>
      <c r="I68" s="53"/>
      <c r="J68" s="53"/>
      <c r="K68" s="53"/>
      <c r="L68" s="53"/>
      <c r="M68" s="53"/>
      <c r="N68" s="53"/>
      <c r="O68" s="55"/>
      <c r="P68" s="55"/>
    </row>
    <row r="69" spans="1:16">
      <c r="A69" s="55"/>
      <c r="B69" s="56"/>
      <c r="C69" s="53"/>
      <c r="D69" s="53"/>
      <c r="E69" s="53"/>
      <c r="F69" s="53"/>
      <c r="G69" s="53"/>
      <c r="H69" s="53"/>
      <c r="I69" s="53"/>
      <c r="J69" s="53"/>
      <c r="K69" s="53"/>
      <c r="L69" s="53"/>
      <c r="M69" s="53"/>
      <c r="N69" s="53"/>
      <c r="O69" s="55"/>
      <c r="P69" s="55"/>
    </row>
    <row r="70" spans="1:16">
      <c r="B70" s="56" t="s">
        <v>52</v>
      </c>
    </row>
    <row r="71" spans="1:16">
      <c r="B71" s="56" t="s">
        <v>53</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M2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cp:lastModifiedBy>
  <cp:lastPrinted>2012-02-16T00:47:43Z</cp:lastPrinted>
  <dcterms:created xsi:type="dcterms:W3CDTF">2010-12-29T18:43:41Z</dcterms:created>
  <dcterms:modified xsi:type="dcterms:W3CDTF">2012-08-13T19:43:24Z</dcterms:modified>
</cp:coreProperties>
</file>