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67" state="hidden" r:id="rId1"/>
    <sheet name="Mov. Embarcaciones " sheetId="68" state="hidden" r:id="rId2"/>
    <sheet name="Mov. carga " sheetId="69" state="hidden" r:id="rId3"/>
    <sheet name="mpm01" sheetId="70" state="hidden" r:id="rId4"/>
    <sheet name="mpm02" sheetId="71" state="hidden" r:id="rId5"/>
    <sheet name="MPM03A  " sheetId="72" r:id="rId6"/>
    <sheet name="MPM03A (2)" sheetId="73" state="hidden" r:id="rId7"/>
    <sheet name="MPM03A (3)" sheetId="74" state="hidden" r:id="rId8"/>
  </sheets>
  <definedNames>
    <definedName name="_xlnm._FilterDatabase" localSheetId="7" hidden="1">'MPM03A (3)'!$A$6:$I$365</definedName>
    <definedName name="_xlnm.Print_Area" localSheetId="0">'Mov.PortuarioMensual '!$A$1:$P$71</definedName>
  </definedNames>
  <calcPr calcId="145621"/>
</workbook>
</file>

<file path=xl/calcChain.xml><?xml version="1.0" encoding="utf-8"?>
<calcChain xmlns="http://schemas.openxmlformats.org/spreadsheetml/2006/main">
  <c r="H20" i="73" l="1"/>
  <c r="I11" i="72"/>
  <c r="G39" i="70"/>
  <c r="K27" i="70"/>
  <c r="K30" i="70" s="1"/>
  <c r="J27" i="70"/>
  <c r="J30" i="70" s="1"/>
  <c r="I27" i="70"/>
  <c r="I30" i="70" s="1"/>
  <c r="F27" i="70"/>
  <c r="F30" i="70" s="1"/>
  <c r="D27" i="70"/>
  <c r="D30" i="70" s="1"/>
  <c r="B27" i="70"/>
  <c r="B30" i="70" s="1"/>
  <c r="N66" i="69" l="1"/>
  <c r="M66" i="69"/>
  <c r="L66" i="69"/>
  <c r="K66" i="69"/>
  <c r="J66" i="69"/>
  <c r="I66" i="69"/>
  <c r="H66" i="69"/>
  <c r="G66" i="69"/>
  <c r="F66" i="69"/>
  <c r="E66" i="69"/>
  <c r="D66" i="69"/>
  <c r="C66" i="69"/>
  <c r="O66" i="69" s="1"/>
  <c r="O65" i="69"/>
  <c r="O64" i="69"/>
  <c r="O58" i="69"/>
  <c r="O57" i="69"/>
  <c r="O56" i="69"/>
  <c r="N55" i="69"/>
  <c r="N59" i="69" s="1"/>
  <c r="M55" i="69"/>
  <c r="M59" i="69" s="1"/>
  <c r="L55" i="69"/>
  <c r="L59" i="69" s="1"/>
  <c r="K55" i="69"/>
  <c r="K59" i="69" s="1"/>
  <c r="J55" i="69"/>
  <c r="J59" i="69" s="1"/>
  <c r="I55" i="69"/>
  <c r="I59" i="69" s="1"/>
  <c r="H55" i="69"/>
  <c r="H59" i="69" s="1"/>
  <c r="G55" i="69"/>
  <c r="G59" i="69" s="1"/>
  <c r="F55" i="69"/>
  <c r="E55" i="69"/>
  <c r="E59" i="69" s="1"/>
  <c r="D55" i="69"/>
  <c r="D59" i="69" s="1"/>
  <c r="C55" i="69"/>
  <c r="C59" i="69" s="1"/>
  <c r="O54" i="69"/>
  <c r="O53" i="69"/>
  <c r="O52" i="69"/>
  <c r="O51" i="69"/>
  <c r="O50" i="69"/>
  <c r="F49" i="69"/>
  <c r="O49" i="69" s="1"/>
  <c r="O48" i="69"/>
  <c r="O41" i="69"/>
  <c r="N40" i="69"/>
  <c r="N42" i="69" s="1"/>
  <c r="M40" i="69"/>
  <c r="M42" i="69" s="1"/>
  <c r="L40" i="69"/>
  <c r="L42" i="69" s="1"/>
  <c r="K40" i="69"/>
  <c r="K42" i="69" s="1"/>
  <c r="J40" i="69"/>
  <c r="J42" i="69" s="1"/>
  <c r="I40" i="69"/>
  <c r="I42" i="69" s="1"/>
  <c r="H40" i="69"/>
  <c r="H42" i="69" s="1"/>
  <c r="G40" i="69"/>
  <c r="G42" i="69" s="1"/>
  <c r="F40" i="69"/>
  <c r="F42" i="69" s="1"/>
  <c r="E40" i="69"/>
  <c r="E42" i="69" s="1"/>
  <c r="D40" i="69"/>
  <c r="D42" i="69" s="1"/>
  <c r="C40" i="69"/>
  <c r="C42" i="69" s="1"/>
  <c r="O39" i="69"/>
  <c r="O38" i="69"/>
  <c r="O37" i="69"/>
  <c r="O36" i="69"/>
  <c r="O35" i="69"/>
  <c r="O34" i="69"/>
  <c r="O33" i="69"/>
  <c r="O32" i="69"/>
  <c r="O31" i="69"/>
  <c r="N25" i="69"/>
  <c r="M25" i="69"/>
  <c r="L25" i="69"/>
  <c r="K25" i="69"/>
  <c r="J25" i="69"/>
  <c r="I25" i="69"/>
  <c r="H25" i="69"/>
  <c r="G25" i="69"/>
  <c r="F25" i="69"/>
  <c r="E25" i="69"/>
  <c r="D25" i="69"/>
  <c r="C25" i="69"/>
  <c r="O24" i="69"/>
  <c r="N16" i="69"/>
  <c r="M16" i="69"/>
  <c r="L16" i="69"/>
  <c r="K16" i="69"/>
  <c r="J16" i="69"/>
  <c r="I16" i="69"/>
  <c r="H16" i="69"/>
  <c r="G16" i="69"/>
  <c r="F16" i="69"/>
  <c r="E16" i="69"/>
  <c r="D16" i="69"/>
  <c r="C16" i="69"/>
  <c r="O15" i="69"/>
  <c r="O14" i="69"/>
  <c r="O13" i="69"/>
  <c r="N7" i="69"/>
  <c r="M7" i="69"/>
  <c r="L7" i="69"/>
  <c r="K7" i="69"/>
  <c r="J7" i="69"/>
  <c r="I7" i="69"/>
  <c r="H7" i="69"/>
  <c r="G7" i="69"/>
  <c r="F7" i="69"/>
  <c r="E7" i="69"/>
  <c r="D7" i="69"/>
  <c r="C7" i="69"/>
  <c r="O6" i="69"/>
  <c r="O5" i="69"/>
  <c r="O4" i="69"/>
  <c r="N49" i="68"/>
  <c r="M49" i="68"/>
  <c r="L49" i="68"/>
  <c r="K49" i="68"/>
  <c r="J49" i="68"/>
  <c r="I49" i="68"/>
  <c r="H49" i="68"/>
  <c r="G49" i="68"/>
  <c r="F49" i="68"/>
  <c r="E49" i="68"/>
  <c r="D49" i="68"/>
  <c r="C49" i="68"/>
  <c r="O48" i="68"/>
  <c r="N43" i="68"/>
  <c r="M43" i="68"/>
  <c r="L43" i="68"/>
  <c r="K43" i="68"/>
  <c r="J43" i="68"/>
  <c r="I43" i="68"/>
  <c r="H43" i="68"/>
  <c r="G43" i="68"/>
  <c r="F43" i="68"/>
  <c r="E43" i="68"/>
  <c r="D43" i="68"/>
  <c r="C43" i="68"/>
  <c r="O42" i="68"/>
  <c r="O41" i="68"/>
  <c r="O40" i="68"/>
  <c r="O39" i="68"/>
  <c r="O38" i="68"/>
  <c r="O37" i="68"/>
  <c r="O36" i="68"/>
  <c r="O35" i="68"/>
  <c r="O34" i="68"/>
  <c r="O33" i="68"/>
  <c r="N28" i="68"/>
  <c r="M28" i="68"/>
  <c r="L28" i="68"/>
  <c r="K28" i="68"/>
  <c r="J28" i="68"/>
  <c r="I28" i="68"/>
  <c r="H28" i="68"/>
  <c r="G28" i="68"/>
  <c r="F28" i="68"/>
  <c r="E28" i="68"/>
  <c r="D28" i="68"/>
  <c r="C28" i="68"/>
  <c r="O28" i="68" s="1"/>
  <c r="O27" i="68"/>
  <c r="O26" i="68"/>
  <c r="O25" i="68"/>
  <c r="O24" i="68"/>
  <c r="O23" i="68"/>
  <c r="O22" i="68"/>
  <c r="O21" i="68"/>
  <c r="O20" i="68"/>
  <c r="O19" i="68"/>
  <c r="O18" i="68"/>
  <c r="O17" i="68"/>
  <c r="N12" i="68"/>
  <c r="M12" i="68"/>
  <c r="L12" i="68"/>
  <c r="K12" i="68"/>
  <c r="J12" i="68"/>
  <c r="I12" i="68"/>
  <c r="H12" i="68"/>
  <c r="G12" i="68"/>
  <c r="F12" i="68"/>
  <c r="E12" i="68"/>
  <c r="D12" i="68"/>
  <c r="C12" i="68"/>
  <c r="O11" i="68"/>
  <c r="O10" i="68"/>
  <c r="O9" i="68"/>
  <c r="O8" i="68"/>
  <c r="O7" i="68"/>
  <c r="O6" i="68"/>
  <c r="O5" i="68"/>
  <c r="O64" i="67"/>
  <c r="O63" i="67"/>
  <c r="O62" i="67"/>
  <c r="N61" i="67"/>
  <c r="M61" i="67"/>
  <c r="L61" i="67"/>
  <c r="K61" i="67"/>
  <c r="J61" i="67"/>
  <c r="I61" i="67"/>
  <c r="H61" i="67"/>
  <c r="G61" i="67"/>
  <c r="F61" i="67"/>
  <c r="E61" i="67"/>
  <c r="D61" i="67"/>
  <c r="C61" i="67"/>
  <c r="O59" i="67"/>
  <c r="D58" i="67"/>
  <c r="C58" i="67"/>
  <c r="O58" i="67" s="1"/>
  <c r="O56" i="67"/>
  <c r="O55" i="67"/>
  <c r="N54" i="67"/>
  <c r="M54" i="67"/>
  <c r="L54" i="67"/>
  <c r="K54" i="67"/>
  <c r="J54" i="67"/>
  <c r="I54" i="67"/>
  <c r="H54" i="67"/>
  <c r="G54" i="67"/>
  <c r="F54" i="67"/>
  <c r="E54" i="67"/>
  <c r="D54" i="67"/>
  <c r="C54" i="67"/>
  <c r="O52" i="67"/>
  <c r="O51" i="67"/>
  <c r="N50" i="67"/>
  <c r="M50" i="67"/>
  <c r="L50" i="67"/>
  <c r="K50" i="67"/>
  <c r="J50" i="67"/>
  <c r="I50" i="67"/>
  <c r="H50" i="67"/>
  <c r="G50" i="67"/>
  <c r="F50" i="67"/>
  <c r="E50" i="67"/>
  <c r="D50" i="67"/>
  <c r="C50" i="67"/>
  <c r="O50" i="67" s="1"/>
  <c r="O48" i="67"/>
  <c r="O47" i="67"/>
  <c r="O46" i="67"/>
  <c r="O45" i="67"/>
  <c r="N44" i="67"/>
  <c r="M44" i="67"/>
  <c r="L44" i="67"/>
  <c r="K44" i="67"/>
  <c r="J44" i="67"/>
  <c r="I44" i="67"/>
  <c r="H44" i="67"/>
  <c r="G44" i="67"/>
  <c r="F44" i="67"/>
  <c r="E44" i="67"/>
  <c r="D44" i="67"/>
  <c r="C44" i="67"/>
  <c r="O44" i="67" s="1"/>
  <c r="O42" i="67"/>
  <c r="O41" i="67"/>
  <c r="D40" i="67"/>
  <c r="D33" i="67" s="1"/>
  <c r="O39" i="67"/>
  <c r="O38" i="67"/>
  <c r="O37" i="67"/>
  <c r="O36" i="67"/>
  <c r="O35" i="67"/>
  <c r="O34" i="67"/>
  <c r="N33" i="67"/>
  <c r="M33" i="67"/>
  <c r="L33" i="67"/>
  <c r="K33" i="67"/>
  <c r="J33" i="67"/>
  <c r="I33" i="67"/>
  <c r="H33" i="67"/>
  <c r="G33" i="67"/>
  <c r="F33" i="67"/>
  <c r="E33" i="67"/>
  <c r="C33" i="67"/>
  <c r="F31" i="67"/>
  <c r="O31" i="67" s="1"/>
  <c r="O30" i="67"/>
  <c r="O29" i="67"/>
  <c r="O28" i="67"/>
  <c r="F27" i="67"/>
  <c r="F25" i="67" s="1"/>
  <c r="F24" i="67" s="1"/>
  <c r="C27" i="67"/>
  <c r="C25" i="67" s="1"/>
  <c r="F26" i="67"/>
  <c r="O26" i="67" s="1"/>
  <c r="N25" i="67"/>
  <c r="N24" i="67" s="1"/>
  <c r="M25" i="67"/>
  <c r="M24" i="67" s="1"/>
  <c r="L25" i="67"/>
  <c r="L24" i="67" s="1"/>
  <c r="K25" i="67"/>
  <c r="J25" i="67"/>
  <c r="J24" i="67" s="1"/>
  <c r="I25" i="67"/>
  <c r="I24" i="67" s="1"/>
  <c r="H25" i="67"/>
  <c r="H24" i="67" s="1"/>
  <c r="G25" i="67"/>
  <c r="E25" i="67"/>
  <c r="E24" i="67" s="1"/>
  <c r="D25" i="67"/>
  <c r="D24" i="67" s="1"/>
  <c r="K24" i="67"/>
  <c r="G24" i="67"/>
  <c r="O21" i="67"/>
  <c r="O20" i="67"/>
  <c r="O19" i="67"/>
  <c r="O18" i="67"/>
  <c r="O17" i="67"/>
  <c r="O16" i="67"/>
  <c r="O15" i="67"/>
  <c r="N14" i="67"/>
  <c r="M14" i="67"/>
  <c r="L14" i="67"/>
  <c r="K14" i="67"/>
  <c r="J14" i="67"/>
  <c r="I14" i="67"/>
  <c r="H14" i="67"/>
  <c r="G14" i="67"/>
  <c r="F14" i="67"/>
  <c r="E14" i="67"/>
  <c r="D14" i="67"/>
  <c r="C14" i="67"/>
  <c r="O14" i="67" s="1"/>
  <c r="O12" i="67"/>
  <c r="O11" i="67"/>
  <c r="O10" i="67"/>
  <c r="O9" i="67"/>
  <c r="O8" i="67"/>
  <c r="N7" i="67"/>
  <c r="M7" i="67"/>
  <c r="L7" i="67"/>
  <c r="K7" i="67"/>
  <c r="J7" i="67"/>
  <c r="I7" i="67"/>
  <c r="H7" i="67"/>
  <c r="G7" i="67"/>
  <c r="F7" i="67"/>
  <c r="E7" i="67"/>
  <c r="D7" i="67"/>
  <c r="C7" i="67"/>
  <c r="O12" i="68" l="1"/>
  <c r="O16" i="69"/>
  <c r="O43" i="68"/>
  <c r="O7" i="69"/>
  <c r="O25" i="69"/>
  <c r="O40" i="67"/>
  <c r="O33" i="67"/>
  <c r="O54" i="67"/>
  <c r="O7" i="67"/>
  <c r="O61" i="67"/>
  <c r="O49" i="68"/>
  <c r="O42" i="69"/>
  <c r="O40" i="69"/>
  <c r="F59" i="69"/>
  <c r="O59" i="69" s="1"/>
  <c r="O55" i="69"/>
  <c r="O25" i="67"/>
  <c r="C24" i="67"/>
  <c r="O24" i="67" s="1"/>
  <c r="O27" i="67"/>
</calcChain>
</file>

<file path=xl/sharedStrings.xml><?xml version="1.0" encoding="utf-8"?>
<sst xmlns="http://schemas.openxmlformats.org/spreadsheetml/2006/main" count="2405" uniqueCount="343">
  <si>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</si>
  <si>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</si>
  <si>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</si>
  <si>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</si>
  <si>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</si>
  <si>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</si>
  <si>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</si>
  <si>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</si>
  <si>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</si>
  <si>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</si>
  <si>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</si>
  <si>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</si>
  <si>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</si>
  <si>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</si>
  <si>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</si>
  <si>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</si>
  <si>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</si>
  <si>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</si>
  <si>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</si>
  <si>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</si>
  <si>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</si>
  <si>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</si>
  <si>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</si>
  <si>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</si>
  <si>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</si>
  <si>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</si>
  <si>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</si>
  <si>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</si>
  <si>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</si>
  <si>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</si>
  <si>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</si>
  <si>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</si>
  <si>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</si>
  <si>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</si>
  <si>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</si>
  <si>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</si>
  <si>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</si>
  <si>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</si>
  <si>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</si>
  <si>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</si>
  <si>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</si>
  <si>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</si>
  <si>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</si>
  <si>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</si>
  <si>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</si>
  <si>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</si>
  <si>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</si>
  <si>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</si>
  <si>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</si>
  <si>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</si>
  <si>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</si>
  <si>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</si>
  <si>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</si>
  <si>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</si>
  <si>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</si>
  <si>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</si>
  <si>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</si>
  <si>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</si>
  <si>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</si>
  <si>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</si>
  <si>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</si>
  <si>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</si>
  <si>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</si>
  <si>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</si>
  <si>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</si>
  <si>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</si>
  <si>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</si>
  <si>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</si>
  <si>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</si>
  <si>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</si>
  <si>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</si>
  <si>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</si>
  <si>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</si>
  <si>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</si>
  <si>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</si>
  <si>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</si>
  <si>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</si>
  <si>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</si>
  <si>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</si>
  <si>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</si>
  <si>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</si>
  <si>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</si>
  <si>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</si>
  <si>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</si>
  <si>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</si>
  <si>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</si>
  <si>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</si>
  <si>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</si>
  <si>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</si>
  <si>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</si>
  <si>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</si>
  <si>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</si>
  <si>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</si>
  <si>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</si>
  <si>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</si>
  <si>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</si>
  <si>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</si>
  <si>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</si>
  <si>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</si>
  <si>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</si>
  <si>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</si>
  <si>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</si>
  <si>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</si>
  <si>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</si>
  <si>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</si>
  <si>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</si>
  <si>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</si>
  <si>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</si>
  <si>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</si>
  <si>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</si>
  <si>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</si>
  <si>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</si>
  <si>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</si>
  <si>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</si>
  <si>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</si>
  <si>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</si>
  <si>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</si>
  <si>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</si>
  <si>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</si>
  <si>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</si>
  <si>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</si>
  <si>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</si>
  <si>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</si>
  <si>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</si>
  <si>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</si>
  <si>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</si>
  <si>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</si>
  <si>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</si>
  <si>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</si>
  <si>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</si>
  <si>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</si>
  <si>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</si>
  <si>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</si>
  <si>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</si>
  <si>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</si>
  <si>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</si>
  <si>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</si>
  <si>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</si>
  <si>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</si>
  <si>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</si>
  <si>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</si>
  <si>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</si>
  <si>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</si>
  <si>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</si>
  <si>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</si>
  <si>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</si>
  <si>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</si>
  <si>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</si>
  <si>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</si>
  <si>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</si>
  <si>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</si>
  <si>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</si>
  <si>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</si>
  <si>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</si>
  <si>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</si>
  <si>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</si>
  <si>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</si>
  <si>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</si>
  <si>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</si>
  <si>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</si>
  <si>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</si>
  <si>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</si>
  <si>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</si>
  <si>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</si>
  <si>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</si>
  <si>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</si>
  <si>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</si>
  <si>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</si>
  <si>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</si>
  <si>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</si>
  <si>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</si>
  <si>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</si>
  <si>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</si>
  <si>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</si>
  <si>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</si>
  <si>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</si>
  <si>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</si>
  <si>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</si>
  <si>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</si>
  <si>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</si>
  <si>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</si>
  <si>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</si>
  <si>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</si>
  <si>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</si>
  <si>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</si>
  <si>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</si>
  <si>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</si>
  <si>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</si>
  <si>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</si>
  <si>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</si>
  <si>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</si>
  <si>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</si>
  <si>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</si>
  <si>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</si>
  <si>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</si>
  <si>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</si>
  <si>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</si>
  <si>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</si>
  <si>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</si>
  <si>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</si>
  <si>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</si>
  <si>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</si>
  <si>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</si>
  <si>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</si>
  <si>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</si>
  <si>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</si>
  <si>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</si>
  <si>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</si>
  <si>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</si>
  <si>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</si>
  <si>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</si>
  <si>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</si>
  <si>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</si>
  <si>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</si>
  <si>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</si>
  <si>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</si>
  <si>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</si>
  <si>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</si>
  <si>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</si>
  <si>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</si>
  <si>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</si>
  <si>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</si>
  <si>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</si>
  <si>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</si>
  <si>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</si>
  <si>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</si>
  <si>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</si>
  <si>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</si>
  <si>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</si>
  <si>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</si>
  <si>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</si>
  <si>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</si>
  <si>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</si>
  <si>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</si>
  <si>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</si>
  <si>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</si>
  <si>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</si>
  <si>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</si>
  <si>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</si>
  <si>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</si>
  <si>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</si>
  <si>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</si>
  <si>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</si>
  <si>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</si>
  <si>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</si>
  <si>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</si>
  <si>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</si>
  <si>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</si>
  <si>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</si>
  <si>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</si>
  <si>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</si>
  <si>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</si>
  <si>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</si>
  <si>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</si>
  <si>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</si>
  <si>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</si>
  <si>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</si>
  <si>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</si>
  <si>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</si>
  <si>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</si>
  <si>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</si>
  <si>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</si>
  <si>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</si>
  <si>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</si>
  <si>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</si>
  <si>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</si>
  <si>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</si>
  <si>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</si>
  <si>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</si>
  <si>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</si>
  <si>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</si>
  <si>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</si>
  <si>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LOVING TIDE</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</si>
  <si>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</si>
  <si>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</si>
  <si>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</si>
  <si>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</si>
  <si>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</si>
  <si>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</si>
  <si>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</si>
  <si>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</si>
  <si>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</si>
  <si>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</si>
  <si>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</si>
  <si>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</si>
  <si>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</si>
  <si>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</si>
  <si>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</si>
  <si>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</si>
  <si>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</si>
  <si>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</si>
  <si>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</si>
  <si>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</si>
  <si>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CAPE SPEAR</t>
  </si>
  <si>
    <t>PIONERO</t>
  </si>
  <si>
    <t>GRECIA</t>
  </si>
  <si>
    <t>APOLO</t>
  </si>
  <si>
    <t>ANTIGUA Y BARBUDA</t>
  </si>
  <si>
    <t>SWORDFISH</t>
  </si>
  <si>
    <t>HOS HAWKE</t>
  </si>
  <si>
    <t>SMITH TIDE</t>
  </si>
  <si>
    <t>PANAMA</t>
  </si>
  <si>
    <t>HOUSTON, TEXAS, USA</t>
  </si>
  <si>
    <t>CAPE SABLE</t>
  </si>
  <si>
    <t>SEYBA PLAYA, CHAMP. CAMP.</t>
  </si>
  <si>
    <t>PLATAFORMA</t>
  </si>
  <si>
    <t>ORION I</t>
  </si>
  <si>
    <t>MILLER TIDE</t>
  </si>
  <si>
    <t>SAILFISH</t>
  </si>
  <si>
    <t>ISLA SAN JOSE</t>
  </si>
  <si>
    <t>PROCYON</t>
  </si>
  <si>
    <t>DON ALFONSO</t>
  </si>
  <si>
    <t>MAYO</t>
  </si>
  <si>
    <t>SEAPRINCE</t>
  </si>
  <si>
    <t>PORTUGAL</t>
  </si>
  <si>
    <t>ASTRO PHOENIX</t>
  </si>
  <si>
    <t>PHOENIX ALPHA</t>
  </si>
  <si>
    <t>HONG KONG</t>
  </si>
  <si>
    <t>MAYO DE 2012</t>
  </si>
  <si>
    <t>-</t>
  </si>
  <si>
    <t>CHIHUAHUA ANTES HAFFAR 1</t>
  </si>
  <si>
    <t>PORT KHLI SHARJAH, MAURITANIA</t>
  </si>
  <si>
    <t>USUMACINTA</t>
  </si>
  <si>
    <t>PING HAI WAN</t>
  </si>
  <si>
    <t>CORPUS CHRISTI, TEXAS, USA</t>
  </si>
  <si>
    <t>MOBILE, ALABAMA, USA</t>
  </si>
  <si>
    <t>ALPS WIDESHINE</t>
  </si>
  <si>
    <t>MALTA</t>
  </si>
  <si>
    <t>BAJO GRANDE, VENEZUELA</t>
  </si>
  <si>
    <t>HHL NEW YORK</t>
  </si>
  <si>
    <t>CD. DEL CARMEN, CAMP.</t>
  </si>
  <si>
    <t>ISLA PELICANO</t>
  </si>
  <si>
    <t>CABALLO XANTHUS</t>
  </si>
  <si>
    <t>BUCANERO</t>
  </si>
  <si>
    <t>SAAM KABAH</t>
  </si>
  <si>
    <t>ALPHA</t>
  </si>
  <si>
    <t>DON CASIANO</t>
  </si>
  <si>
    <t>CASPIAN</t>
  </si>
  <si>
    <t>CABALLO COPENHAGEN</t>
  </si>
  <si>
    <t>CABALLO MONOCEROS</t>
  </si>
  <si>
    <t>GREENWOOD TIDE</t>
  </si>
  <si>
    <t>CABALLO GENITOR</t>
  </si>
  <si>
    <t>Lic. Fausto A. Camargo Parra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</si>
</sst>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164" fontId="10" fillId="0" borderId="8" xfId="0" applyNumberFormat="1" applyFont="1" applyBorder="1" applyAlignment="1">
      <alignment horizontal="right"/>
    </xf>
    <xf numFmtId="0" fontId="10" fillId="0" borderId="7" xfId="0" applyFont="1" applyBorder="1"/>
    <xf numFmtId="0" fontId="10" fillId="0" borderId="8" xfId="0" applyFont="1" applyBorder="1"/>
    <xf numFmtId="0" fontId="10" fillId="0" borderId="8" xfId="0" applyFont="1" applyFill="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8" xfId="0" applyNumberFormat="1" applyFont="1" applyFill="1" applyBorder="1"/>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0" borderId="15"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2" fillId="4" borderId="53"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4" fontId="34" fillId="0" borderId="50" xfId="0" applyNumberFormat="1" applyFont="1" applyFill="1" applyBorder="1" applyAlignment="1">
      <alignment horizontal="right"/>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43" fontId="0" fillId="0" borderId="0" xfId="0" applyNumberForma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47626</xdr:colOff>
      <xdr:row>25</xdr:row>
      <xdr:rowOff>123825</xdr:rowOff>
    </xdr:from>
    <xdr:to>
      <xdr:col>6</xdr:col>
      <xdr:colOff>200026</xdr:colOff>
      <xdr:row>26</xdr:row>
      <xdr:rowOff>133349</xdr:rowOff>
    </xdr:to>
    <xdr:sp macro="" textlink="">
      <xdr:nvSpPr>
        <xdr:cNvPr id="5" name="4 CuadroTexto"/>
        <xdr:cNvSpPr txBox="1"/>
      </xdr:nvSpPr>
      <xdr:spPr>
        <a:xfrm>
          <a:off x="5048251" y="41148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142878</xdr:colOff>
      <xdr:row>12</xdr:row>
      <xdr:rowOff>309564</xdr:rowOff>
    </xdr:from>
    <xdr:to>
      <xdr:col>6</xdr:col>
      <xdr:colOff>295278</xdr:colOff>
      <xdr:row>13</xdr:row>
      <xdr:rowOff>17463</xdr:rowOff>
    </xdr:to>
    <xdr:sp macro="" textlink="">
      <xdr:nvSpPr>
        <xdr:cNvPr id="4" name="3 CuadroTexto"/>
        <xdr:cNvSpPr txBox="1"/>
      </xdr:nvSpPr>
      <xdr:spPr>
        <a:xfrm>
          <a:off x="4171953" y="2090739"/>
          <a:ext cx="15240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152400</xdr:colOff>
      <xdr:row>13</xdr:row>
      <xdr:rowOff>311150</xdr:rowOff>
    </xdr:from>
    <xdr:to>
      <xdr:col>6</xdr:col>
      <xdr:colOff>304800</xdr:colOff>
      <xdr:row>13</xdr:row>
      <xdr:rowOff>463549</xdr:rowOff>
    </xdr:to>
    <xdr:sp macro="" textlink="">
      <xdr:nvSpPr>
        <xdr:cNvPr id="5" name="4 CuadroTexto"/>
        <xdr:cNvSpPr txBox="1"/>
      </xdr:nvSpPr>
      <xdr:spPr>
        <a:xfrm>
          <a:off x="4181475" y="2540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201612</xdr:colOff>
      <xdr:row>14</xdr:row>
      <xdr:rowOff>296862</xdr:rowOff>
    </xdr:from>
    <xdr:to>
      <xdr:col>6</xdr:col>
      <xdr:colOff>354012</xdr:colOff>
      <xdr:row>14</xdr:row>
      <xdr:rowOff>449261</xdr:rowOff>
    </xdr:to>
    <xdr:sp macro="" textlink="">
      <xdr:nvSpPr>
        <xdr:cNvPr id="6" name="5 CuadroTexto"/>
        <xdr:cNvSpPr txBox="1"/>
      </xdr:nvSpPr>
      <xdr:spPr>
        <a:xfrm>
          <a:off x="4230687" y="2992437"/>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10</xdr:row>
      <xdr:rowOff>0</xdr:rowOff>
    </xdr:from>
    <xdr:to>
      <xdr:col>9</xdr:col>
      <xdr:colOff>276106</xdr:colOff>
      <xdr:row>10</xdr:row>
      <xdr:rowOff>152400</xdr:rowOff>
    </xdr:to>
    <xdr:sp macro="" textlink="">
      <xdr:nvSpPr>
        <xdr:cNvPr id="20" name="Text Box 13"/>
        <xdr:cNvSpPr txBox="1">
          <a:spLocks noChangeArrowheads="1"/>
        </xdr:cNvSpPr>
      </xdr:nvSpPr>
      <xdr:spPr bwMode="auto">
        <a:xfrm>
          <a:off x="63722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10" activePane="bottomLeft"/>
      <selection activeCell="H4" sqref="H1:N1048576"/>
      <selection pane="bottomLeft" activeCell="O64" sqref="O64"/>
    </sheetView>
  </sheetViews>
  <sheetFormatPr baseColWidth="10" defaultRowHeight="12.75" x14ac:dyDescent="0.2"/>
  <cols>
    <col min="1" max="1" width="1.85546875" style="5" hidden="1"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0" t="s">
        <v>278</v>
      </c>
      <c r="C3" s="250"/>
      <c r="D3" s="250"/>
      <c r="E3" s="250"/>
      <c r="F3" s="250"/>
      <c r="G3" s="250"/>
      <c r="H3" s="250"/>
      <c r="I3" s="250"/>
      <c r="J3" s="250"/>
      <c r="K3" s="250"/>
      <c r="L3" s="250"/>
      <c r="M3" s="250"/>
      <c r="N3" s="250"/>
      <c r="O3" s="250"/>
      <c r="P3" s="250"/>
      <c r="Q3" s="250"/>
    </row>
    <row r="4" spans="1:17" ht="13.5" thickBot="1" x14ac:dyDescent="0.25"/>
    <row r="5" spans="1:17" s="10" customFormat="1" ht="34.5" thickBot="1" x14ac:dyDescent="0.25">
      <c r="A5" s="251" t="s">
        <v>0</v>
      </c>
      <c r="B5" s="252"/>
      <c r="C5" s="7">
        <v>40909</v>
      </c>
      <c r="D5" s="7">
        <v>40940</v>
      </c>
      <c r="E5" s="7">
        <v>40969</v>
      </c>
      <c r="F5" s="7">
        <v>41000</v>
      </c>
      <c r="G5" s="7">
        <v>41030</v>
      </c>
      <c r="H5" s="7">
        <v>41061</v>
      </c>
      <c r="I5" s="7">
        <v>41091</v>
      </c>
      <c r="J5" s="7">
        <v>41122</v>
      </c>
      <c r="K5" s="7">
        <v>41153</v>
      </c>
      <c r="L5" s="7">
        <v>41183</v>
      </c>
      <c r="M5" s="7">
        <v>41214</v>
      </c>
      <c r="N5" s="7">
        <v>41244</v>
      </c>
      <c r="O5" s="8" t="s">
        <v>279</v>
      </c>
      <c r="P5" s="9" t="s">
        <v>280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3" t="s">
        <v>2</v>
      </c>
      <c r="B7" s="254"/>
      <c r="C7" s="16">
        <f>SUM(C8:C12)</f>
        <v>491</v>
      </c>
      <c r="D7" s="16">
        <f t="shared" ref="D7:N7" si="0">SUM(D8:D12)</f>
        <v>504</v>
      </c>
      <c r="E7" s="16">
        <f t="shared" si="0"/>
        <v>518</v>
      </c>
      <c r="F7" s="16">
        <f t="shared" si="0"/>
        <v>448</v>
      </c>
      <c r="G7" s="16">
        <f t="shared" si="0"/>
        <v>408</v>
      </c>
      <c r="H7" s="16">
        <f t="shared" si="0"/>
        <v>0</v>
      </c>
      <c r="I7" s="16">
        <f t="shared" si="0"/>
        <v>0</v>
      </c>
      <c r="J7" s="16">
        <f t="shared" si="0"/>
        <v>0</v>
      </c>
      <c r="K7" s="16">
        <f t="shared" si="0"/>
        <v>0</v>
      </c>
      <c r="L7" s="16">
        <f t="shared" si="0"/>
        <v>0</v>
      </c>
      <c r="M7" s="16">
        <f t="shared" si="0"/>
        <v>0</v>
      </c>
      <c r="N7" s="16">
        <f t="shared" si="0"/>
        <v>0</v>
      </c>
      <c r="O7" s="17">
        <f t="shared" ref="O7:O12" si="1">SUM(C7:N7)</f>
        <v>2369</v>
      </c>
      <c r="P7" s="17">
        <v>4835</v>
      </c>
    </row>
    <row r="8" spans="1:17" s="15" customFormat="1" ht="11.25" x14ac:dyDescent="0.2">
      <c r="A8" s="18"/>
      <c r="B8" s="19" t="s">
        <v>6</v>
      </c>
      <c r="C8" s="13">
        <v>2</v>
      </c>
      <c r="D8" s="13">
        <v>4</v>
      </c>
      <c r="E8" s="13">
        <v>5</v>
      </c>
      <c r="F8" s="13">
        <v>3</v>
      </c>
      <c r="G8" s="13">
        <v>3</v>
      </c>
      <c r="H8" s="13"/>
      <c r="I8" s="13"/>
      <c r="J8" s="13"/>
      <c r="K8" s="13"/>
      <c r="L8" s="13"/>
      <c r="M8" s="13"/>
      <c r="N8" s="13"/>
      <c r="O8" s="20">
        <f t="shared" si="1"/>
        <v>17</v>
      </c>
      <c r="P8" s="20">
        <v>108</v>
      </c>
    </row>
    <row r="9" spans="1:17" s="15" customFormat="1" ht="11.25" x14ac:dyDescent="0.2">
      <c r="A9" s="11"/>
      <c r="B9" s="19" t="s">
        <v>48</v>
      </c>
      <c r="C9" s="13">
        <v>376</v>
      </c>
      <c r="D9" s="13">
        <v>377</v>
      </c>
      <c r="E9" s="13">
        <v>378</v>
      </c>
      <c r="F9" s="13">
        <v>348</v>
      </c>
      <c r="G9" s="21">
        <v>359</v>
      </c>
      <c r="H9" s="13"/>
      <c r="I9" s="13"/>
      <c r="J9" s="13"/>
      <c r="K9" s="13"/>
      <c r="L9" s="13"/>
      <c r="M9" s="13"/>
      <c r="N9" s="13"/>
      <c r="O9" s="20">
        <f t="shared" si="1"/>
        <v>1838</v>
      </c>
      <c r="P9" s="20">
        <v>4045</v>
      </c>
    </row>
    <row r="10" spans="1:17" s="15" customFormat="1" ht="11.25" x14ac:dyDescent="0.2">
      <c r="A10" s="11"/>
      <c r="B10" s="19" t="s">
        <v>4</v>
      </c>
      <c r="C10" s="13">
        <v>28</v>
      </c>
      <c r="D10" s="13">
        <v>27</v>
      </c>
      <c r="E10" s="13">
        <v>32</v>
      </c>
      <c r="F10" s="13">
        <v>12</v>
      </c>
      <c r="G10" s="21">
        <v>12</v>
      </c>
      <c r="H10" s="13"/>
      <c r="I10" s="13"/>
      <c r="J10" s="13"/>
      <c r="K10" s="13"/>
      <c r="L10" s="13"/>
      <c r="M10" s="13"/>
      <c r="N10" s="13"/>
      <c r="O10" s="20">
        <f t="shared" si="1"/>
        <v>111</v>
      </c>
      <c r="P10" s="20">
        <v>214</v>
      </c>
    </row>
    <row r="11" spans="1:17" s="15" customFormat="1" ht="11.25" x14ac:dyDescent="0.2">
      <c r="A11" s="11"/>
      <c r="B11" s="19" t="s">
        <v>5</v>
      </c>
      <c r="C11" s="13">
        <v>29</v>
      </c>
      <c r="D11" s="13">
        <v>64</v>
      </c>
      <c r="E11" s="13">
        <v>81</v>
      </c>
      <c r="F11" s="13">
        <v>73</v>
      </c>
      <c r="G11" s="21">
        <v>27</v>
      </c>
      <c r="H11" s="13"/>
      <c r="I11" s="13"/>
      <c r="J11" s="13"/>
      <c r="K11" s="13"/>
      <c r="L11" s="13"/>
      <c r="M11" s="13"/>
      <c r="N11" s="13"/>
      <c r="O11" s="20">
        <f t="shared" si="1"/>
        <v>274</v>
      </c>
      <c r="P11" s="20">
        <v>356</v>
      </c>
    </row>
    <row r="12" spans="1:17" s="15" customFormat="1" ht="11.25" x14ac:dyDescent="0.2">
      <c r="A12" s="11"/>
      <c r="B12" s="19" t="s">
        <v>47</v>
      </c>
      <c r="C12" s="13">
        <v>56</v>
      </c>
      <c r="D12" s="13">
        <v>32</v>
      </c>
      <c r="E12" s="13">
        <v>22</v>
      </c>
      <c r="F12" s="13">
        <v>12</v>
      </c>
      <c r="G12" s="21">
        <v>7</v>
      </c>
      <c r="H12" s="13"/>
      <c r="I12" s="13"/>
      <c r="J12" s="13"/>
      <c r="K12" s="13"/>
      <c r="L12" s="13"/>
      <c r="M12" s="13"/>
      <c r="N12" s="13"/>
      <c r="O12" s="20">
        <f t="shared" si="1"/>
        <v>129</v>
      </c>
      <c r="P12" s="20">
        <v>112</v>
      </c>
    </row>
    <row r="13" spans="1:17" s="15" customFormat="1" ht="11.25" x14ac:dyDescent="0.2">
      <c r="A13" s="11"/>
      <c r="B13" s="19"/>
      <c r="C13" s="13"/>
      <c r="D13" s="13"/>
      <c r="E13" s="13"/>
      <c r="F13" s="13"/>
      <c r="G13" s="13"/>
      <c r="H13" s="13"/>
      <c r="I13" s="13"/>
      <c r="J13" s="13"/>
      <c r="K13" s="13"/>
      <c r="L13" s="13"/>
      <c r="M13" s="13"/>
      <c r="N13" s="13"/>
      <c r="O13" s="13"/>
      <c r="P13" s="13"/>
    </row>
    <row r="14" spans="1:17" s="15" customFormat="1" ht="11.25" x14ac:dyDescent="0.2">
      <c r="A14" s="248" t="s">
        <v>7</v>
      </c>
      <c r="B14" s="249"/>
      <c r="C14" s="22">
        <f t="shared" ref="C14:N14" si="2">SUM(C15:C21)</f>
        <v>548</v>
      </c>
      <c r="D14" s="22">
        <f t="shared" si="2"/>
        <v>572</v>
      </c>
      <c r="E14" s="22">
        <f t="shared" si="2"/>
        <v>565</v>
      </c>
      <c r="F14" s="22">
        <f t="shared" si="2"/>
        <v>468</v>
      </c>
      <c r="G14" s="22">
        <f t="shared" si="2"/>
        <v>427</v>
      </c>
      <c r="H14" s="22">
        <f t="shared" si="2"/>
        <v>0</v>
      </c>
      <c r="I14" s="22">
        <f t="shared" si="2"/>
        <v>0</v>
      </c>
      <c r="J14" s="22">
        <f t="shared" si="2"/>
        <v>0</v>
      </c>
      <c r="K14" s="22">
        <f t="shared" si="2"/>
        <v>0</v>
      </c>
      <c r="L14" s="22">
        <f t="shared" si="2"/>
        <v>0</v>
      </c>
      <c r="M14" s="22">
        <f t="shared" si="2"/>
        <v>0</v>
      </c>
      <c r="N14" s="22">
        <f t="shared" si="2"/>
        <v>0</v>
      </c>
      <c r="O14" s="20">
        <f t="shared" ref="O14:O21" si="3">SUM(C14:N14)</f>
        <v>2580</v>
      </c>
      <c r="P14" s="20">
        <v>5104</v>
      </c>
    </row>
    <row r="15" spans="1:17" s="15" customFormat="1" ht="11.25" x14ac:dyDescent="0.2">
      <c r="A15" s="11"/>
      <c r="B15" s="19" t="s">
        <v>8</v>
      </c>
      <c r="C15" s="13">
        <v>28</v>
      </c>
      <c r="D15" s="13">
        <v>27</v>
      </c>
      <c r="E15" s="13">
        <v>32</v>
      </c>
      <c r="F15" s="13">
        <v>12</v>
      </c>
      <c r="G15" s="21">
        <v>12</v>
      </c>
      <c r="H15" s="13"/>
      <c r="I15" s="13"/>
      <c r="J15" s="13"/>
      <c r="K15" s="13"/>
      <c r="L15" s="13"/>
      <c r="M15" s="13"/>
      <c r="N15" s="13"/>
      <c r="O15" s="20">
        <f t="shared" si="3"/>
        <v>111</v>
      </c>
      <c r="P15" s="20">
        <v>214</v>
      </c>
    </row>
    <row r="16" spans="1:17" s="15" customFormat="1" ht="11.25" x14ac:dyDescent="0.2">
      <c r="A16" s="11"/>
      <c r="B16" s="19" t="s">
        <v>9</v>
      </c>
      <c r="C16" s="13">
        <v>61</v>
      </c>
      <c r="D16" s="13">
        <v>95</v>
      </c>
      <c r="E16" s="13">
        <v>105</v>
      </c>
      <c r="F16" s="13">
        <v>83</v>
      </c>
      <c r="G16" s="21">
        <v>39</v>
      </c>
      <c r="H16" s="13"/>
      <c r="I16" s="13"/>
      <c r="J16" s="13"/>
      <c r="K16" s="13"/>
      <c r="L16" s="13"/>
      <c r="M16" s="13"/>
      <c r="N16" s="13"/>
      <c r="O16" s="20">
        <f t="shared" si="3"/>
        <v>383</v>
      </c>
      <c r="P16" s="20">
        <v>469</v>
      </c>
    </row>
    <row r="17" spans="1:16" s="15" customFormat="1" ht="11.25" x14ac:dyDescent="0.2">
      <c r="A17" s="11"/>
      <c r="B17" s="19" t="s">
        <v>3</v>
      </c>
      <c r="C17" s="13">
        <v>382</v>
      </c>
      <c r="D17" s="13">
        <v>379</v>
      </c>
      <c r="E17" s="13">
        <v>381</v>
      </c>
      <c r="F17" s="13">
        <v>342</v>
      </c>
      <c r="G17" s="21">
        <v>356</v>
      </c>
      <c r="H17" s="13"/>
      <c r="I17" s="13"/>
      <c r="J17" s="13"/>
      <c r="K17" s="13"/>
      <c r="L17" s="13"/>
      <c r="M17" s="13"/>
      <c r="N17" s="13"/>
      <c r="O17" s="20">
        <f t="shared" si="3"/>
        <v>1840</v>
      </c>
      <c r="P17" s="20">
        <v>4086</v>
      </c>
    </row>
    <row r="18" spans="1:16" s="15" customFormat="1" ht="11.25" x14ac:dyDescent="0.2">
      <c r="A18" s="11"/>
      <c r="B18" s="23" t="s">
        <v>10</v>
      </c>
      <c r="C18" s="13">
        <v>5</v>
      </c>
      <c r="D18" s="13">
        <v>7</v>
      </c>
      <c r="E18" s="13">
        <v>7</v>
      </c>
      <c r="F18" s="13">
        <v>9</v>
      </c>
      <c r="G18" s="21">
        <v>8</v>
      </c>
      <c r="H18" s="13"/>
      <c r="I18" s="13"/>
      <c r="J18" s="13"/>
      <c r="K18" s="13"/>
      <c r="L18" s="13"/>
      <c r="M18" s="13"/>
      <c r="N18" s="13"/>
      <c r="O18" s="20">
        <f t="shared" si="3"/>
        <v>36</v>
      </c>
      <c r="P18" s="20">
        <v>74</v>
      </c>
    </row>
    <row r="19" spans="1:16" s="15" customFormat="1" ht="11.25" x14ac:dyDescent="0.2">
      <c r="A19" s="11"/>
      <c r="B19" s="19" t="s">
        <v>6</v>
      </c>
      <c r="C19" s="13">
        <v>2</v>
      </c>
      <c r="D19" s="13">
        <v>4</v>
      </c>
      <c r="E19" s="13">
        <v>5</v>
      </c>
      <c r="F19" s="13">
        <v>3</v>
      </c>
      <c r="G19" s="21">
        <v>3</v>
      </c>
      <c r="H19" s="13"/>
      <c r="I19" s="13"/>
      <c r="J19" s="21"/>
      <c r="K19" s="13"/>
      <c r="L19" s="13"/>
      <c r="M19" s="13"/>
      <c r="N19" s="13"/>
      <c r="O19" s="20">
        <f t="shared" si="3"/>
        <v>17</v>
      </c>
      <c r="P19" s="20">
        <v>108</v>
      </c>
    </row>
    <row r="20" spans="1:16" s="15" customFormat="1" ht="11.25" x14ac:dyDescent="0.2">
      <c r="A20" s="11"/>
      <c r="B20" s="19" t="s">
        <v>47</v>
      </c>
      <c r="C20" s="13">
        <v>70</v>
      </c>
      <c r="D20" s="13">
        <v>60</v>
      </c>
      <c r="E20" s="13">
        <v>35</v>
      </c>
      <c r="F20" s="13">
        <v>19</v>
      </c>
      <c r="G20" s="21">
        <v>9</v>
      </c>
      <c r="H20" s="13"/>
      <c r="I20" s="13"/>
      <c r="J20" s="21"/>
      <c r="K20" s="13"/>
      <c r="L20" s="13"/>
      <c r="M20" s="13"/>
      <c r="N20" s="13"/>
      <c r="O20" s="20">
        <f t="shared" si="3"/>
        <v>193</v>
      </c>
      <c r="P20" s="20">
        <v>152</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1</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48" t="s">
        <v>12</v>
      </c>
      <c r="B23" s="249"/>
      <c r="C23" s="13"/>
      <c r="D23" s="13"/>
      <c r="E23" s="13"/>
      <c r="F23" s="13"/>
      <c r="G23" s="13"/>
      <c r="H23" s="13"/>
      <c r="I23" s="13"/>
      <c r="J23" s="13"/>
      <c r="K23" s="13"/>
      <c r="L23" s="13"/>
      <c r="M23" s="13"/>
      <c r="N23" s="13"/>
      <c r="O23" s="22"/>
      <c r="P23" s="22"/>
    </row>
    <row r="24" spans="1:16" s="15" customFormat="1" ht="11.25" x14ac:dyDescent="0.2">
      <c r="A24" s="24"/>
      <c r="B24" s="60" t="s">
        <v>13</v>
      </c>
      <c r="C24" s="25">
        <f t="shared" ref="C24:N24" si="4">SUM(C25+C28+C29+C30+C31)</f>
        <v>348542.34299999999</v>
      </c>
      <c r="D24" s="25">
        <f t="shared" si="4"/>
        <v>516341.56199999998</v>
      </c>
      <c r="E24" s="25">
        <f>SUM(E25+E28+E29+E30+E31)</f>
        <v>830075.37200000009</v>
      </c>
      <c r="F24" s="25">
        <f t="shared" si="4"/>
        <v>459213.92700000003</v>
      </c>
      <c r="G24" s="25">
        <f t="shared" si="4"/>
        <v>530641.96900000004</v>
      </c>
      <c r="H24" s="25">
        <f t="shared" si="4"/>
        <v>0</v>
      </c>
      <c r="I24" s="25">
        <f t="shared" si="4"/>
        <v>0</v>
      </c>
      <c r="J24" s="25">
        <f t="shared" si="4"/>
        <v>0</v>
      </c>
      <c r="K24" s="25">
        <f t="shared" si="4"/>
        <v>0</v>
      </c>
      <c r="L24" s="25">
        <f t="shared" si="4"/>
        <v>0</v>
      </c>
      <c r="M24" s="25">
        <f t="shared" si="4"/>
        <v>0</v>
      </c>
      <c r="N24" s="25">
        <f t="shared" si="4"/>
        <v>0</v>
      </c>
      <c r="O24" s="1">
        <f t="shared" ref="O24:O31" si="5">SUM(C24:N24)</f>
        <v>2684815.1730000004</v>
      </c>
      <c r="P24" s="1">
        <v>11634817.725260001</v>
      </c>
    </row>
    <row r="25" spans="1:16" s="15" customFormat="1" ht="11.25" x14ac:dyDescent="0.2">
      <c r="A25" s="11"/>
      <c r="B25" s="19" t="s">
        <v>14</v>
      </c>
      <c r="C25" s="25">
        <f t="shared" ref="C25:N25" si="6">SUM(C26:C27)</f>
        <v>195977.03400000001</v>
      </c>
      <c r="D25" s="25">
        <f t="shared" si="6"/>
        <v>347012.72600000002</v>
      </c>
      <c r="E25" s="25">
        <f t="shared" si="6"/>
        <v>641561.22900000005</v>
      </c>
      <c r="F25" s="25">
        <f t="shared" si="6"/>
        <v>285016.78399999999</v>
      </c>
      <c r="G25" s="25">
        <f t="shared" si="6"/>
        <v>355957.07200000004</v>
      </c>
      <c r="H25" s="25">
        <f t="shared" si="6"/>
        <v>0</v>
      </c>
      <c r="I25" s="25">
        <f t="shared" si="6"/>
        <v>0</v>
      </c>
      <c r="J25" s="25">
        <f t="shared" si="6"/>
        <v>0</v>
      </c>
      <c r="K25" s="25">
        <f t="shared" si="6"/>
        <v>0</v>
      </c>
      <c r="L25" s="25">
        <f t="shared" si="6"/>
        <v>0</v>
      </c>
      <c r="M25" s="25">
        <f t="shared" si="6"/>
        <v>0</v>
      </c>
      <c r="N25" s="25">
        <f t="shared" si="6"/>
        <v>0</v>
      </c>
      <c r="O25" s="1">
        <f t="shared" si="5"/>
        <v>1825524.8450000002</v>
      </c>
      <c r="P25" s="1">
        <v>9390653.215259999</v>
      </c>
    </row>
    <row r="26" spans="1:16" s="15" customFormat="1" ht="11.25" x14ac:dyDescent="0.2">
      <c r="A26" s="11"/>
      <c r="B26" s="19" t="s">
        <v>15</v>
      </c>
      <c r="C26" s="26">
        <v>7707.1570000000002</v>
      </c>
      <c r="D26" s="26">
        <v>5444.9459999999999</v>
      </c>
      <c r="E26" s="27">
        <v>252.339</v>
      </c>
      <c r="F26" s="27">
        <f>826.41+5683.484+12500.44</f>
        <v>19010.334000000003</v>
      </c>
      <c r="G26" s="27">
        <v>10865.172</v>
      </c>
      <c r="H26" s="27"/>
      <c r="I26" s="27"/>
      <c r="J26" s="27"/>
      <c r="K26" s="27"/>
      <c r="L26" s="27"/>
      <c r="M26" s="27"/>
      <c r="N26" s="27"/>
      <c r="O26" s="1">
        <f t="shared" si="5"/>
        <v>43279.948000000004</v>
      </c>
      <c r="P26" s="1">
        <v>86222.124259999997</v>
      </c>
    </row>
    <row r="27" spans="1:16" s="15" customFormat="1" ht="11.25" x14ac:dyDescent="0.2">
      <c r="A27" s="11"/>
      <c r="B27" s="19" t="s">
        <v>16</v>
      </c>
      <c r="C27" s="34">
        <f>185599.37+2670.507</f>
        <v>188269.87700000001</v>
      </c>
      <c r="D27" s="34">
        <v>341567.78</v>
      </c>
      <c r="E27" s="27">
        <v>641308.89</v>
      </c>
      <c r="F27" s="27">
        <f>265397.46+608.99</f>
        <v>266006.45</v>
      </c>
      <c r="G27" s="27">
        <v>345091.9</v>
      </c>
      <c r="H27" s="28"/>
      <c r="I27" s="3"/>
      <c r="J27" s="3"/>
      <c r="K27" s="28"/>
      <c r="L27" s="28"/>
      <c r="M27" s="28"/>
      <c r="N27" s="3"/>
      <c r="O27" s="1">
        <f t="shared" si="5"/>
        <v>1782244.8969999999</v>
      </c>
      <c r="P27" s="1">
        <v>9304431.0910000019</v>
      </c>
    </row>
    <row r="28" spans="1:16" s="15" customFormat="1" ht="11.25" x14ac:dyDescent="0.2">
      <c r="A28" s="11"/>
      <c r="B28" s="19" t="s">
        <v>49</v>
      </c>
      <c r="C28" s="3">
        <v>131542.1</v>
      </c>
      <c r="D28" s="3">
        <v>137635</v>
      </c>
      <c r="E28" s="3">
        <v>158118</v>
      </c>
      <c r="F28" s="4">
        <v>137056</v>
      </c>
      <c r="G28" s="4">
        <v>139670</v>
      </c>
      <c r="H28" s="27"/>
      <c r="I28" s="3"/>
      <c r="J28" s="3"/>
      <c r="K28" s="3"/>
      <c r="L28" s="4"/>
      <c r="M28" s="4"/>
      <c r="N28" s="3"/>
      <c r="O28" s="1">
        <f>SUM(C28:N28)</f>
        <v>704021.1</v>
      </c>
      <c r="P28" s="1">
        <v>1771263.8369999998</v>
      </c>
    </row>
    <row r="29" spans="1:16" s="15" customFormat="1" ht="11.25" x14ac:dyDescent="0.2">
      <c r="A29" s="11"/>
      <c r="B29" s="23" t="s">
        <v>50</v>
      </c>
      <c r="C29" s="29">
        <v>19293.391</v>
      </c>
      <c r="D29" s="34">
        <v>27323.100000000002</v>
      </c>
      <c r="E29" s="3">
        <v>27469.942000000003</v>
      </c>
      <c r="F29" s="3">
        <v>35263.613000000005</v>
      </c>
      <c r="G29" s="3">
        <v>33172.546999999999</v>
      </c>
      <c r="H29" s="3"/>
      <c r="I29" s="3"/>
      <c r="J29" s="3"/>
      <c r="K29" s="3"/>
      <c r="L29" s="3"/>
      <c r="M29" s="3"/>
      <c r="N29" s="3"/>
      <c r="O29" s="1">
        <f t="shared" si="5"/>
        <v>142522.59299999999</v>
      </c>
      <c r="P29" s="1">
        <v>347839.951</v>
      </c>
    </row>
    <row r="30" spans="1:16" s="15" customFormat="1" ht="11.25" x14ac:dyDescent="0.2">
      <c r="A30" s="11"/>
      <c r="B30" s="23" t="s">
        <v>17</v>
      </c>
      <c r="C30" s="26">
        <v>722.99</v>
      </c>
      <c r="D30" s="26">
        <v>491.18</v>
      </c>
      <c r="E30" s="27">
        <v>415.33</v>
      </c>
      <c r="F30" s="27">
        <v>589</v>
      </c>
      <c r="G30" s="27">
        <v>271.7</v>
      </c>
      <c r="H30" s="27"/>
      <c r="I30" s="27"/>
      <c r="J30" s="27"/>
      <c r="K30" s="27"/>
      <c r="L30" s="27"/>
      <c r="M30" s="27"/>
      <c r="N30" s="3"/>
      <c r="O30" s="1">
        <f t="shared" si="5"/>
        <v>2490.1999999999998</v>
      </c>
      <c r="P30" s="1">
        <v>20755.144999999997</v>
      </c>
    </row>
    <row r="31" spans="1:16" s="15" customFormat="1" ht="11.25" x14ac:dyDescent="0.2">
      <c r="A31" s="11"/>
      <c r="B31" s="30" t="s">
        <v>18</v>
      </c>
      <c r="C31" s="27">
        <v>1006.828</v>
      </c>
      <c r="D31" s="27">
        <v>3879.556</v>
      </c>
      <c r="E31" s="27">
        <v>2510.8710000000001</v>
      </c>
      <c r="F31" s="27">
        <f>1046.53+242</f>
        <v>1288.53</v>
      </c>
      <c r="G31" s="27">
        <v>1570.65</v>
      </c>
      <c r="H31" s="27"/>
      <c r="I31" s="27"/>
      <c r="J31" s="27"/>
      <c r="K31" s="27"/>
      <c r="L31" s="27"/>
      <c r="M31" s="27"/>
      <c r="N31" s="3"/>
      <c r="O31" s="1">
        <f t="shared" si="5"/>
        <v>10256.434999999999</v>
      </c>
      <c r="P31" s="1">
        <v>104305.57699999999</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1" t="s">
        <v>1</v>
      </c>
      <c r="B33" s="61" t="s">
        <v>19</v>
      </c>
      <c r="C33" s="32">
        <f t="shared" ref="C33:N33" si="7">SUM(C34:C42)</f>
        <v>348542.34299999999</v>
      </c>
      <c r="D33" s="32">
        <f t="shared" si="7"/>
        <v>516341.56200000003</v>
      </c>
      <c r="E33" s="32">
        <f>SUM(E34:E42)</f>
        <v>830075.37199999997</v>
      </c>
      <c r="F33" s="32">
        <f t="shared" si="7"/>
        <v>459213.92700000003</v>
      </c>
      <c r="G33" s="32">
        <f t="shared" si="7"/>
        <v>530641.96900000004</v>
      </c>
      <c r="H33" s="32">
        <f t="shared" si="7"/>
        <v>0</v>
      </c>
      <c r="I33" s="32">
        <f t="shared" si="7"/>
        <v>0</v>
      </c>
      <c r="J33" s="32">
        <f t="shared" si="7"/>
        <v>0</v>
      </c>
      <c r="K33" s="32">
        <f>SUM(K34:K42)</f>
        <v>0</v>
      </c>
      <c r="L33" s="32">
        <f>SUM(L34:L42)</f>
        <v>0</v>
      </c>
      <c r="M33" s="32">
        <f t="shared" si="7"/>
        <v>0</v>
      </c>
      <c r="N33" s="32">
        <f t="shared" si="7"/>
        <v>0</v>
      </c>
      <c r="O33" s="33">
        <f t="shared" ref="O33:O41" si="8">SUM(C33:N33)</f>
        <v>2684815.173</v>
      </c>
      <c r="P33" s="33">
        <v>11634817.727260001</v>
      </c>
    </row>
    <row r="34" spans="1:16" s="15" customFormat="1" ht="11.25" x14ac:dyDescent="0.2">
      <c r="A34" s="31" t="s">
        <v>1</v>
      </c>
      <c r="B34" s="23" t="s">
        <v>20</v>
      </c>
      <c r="C34" s="29">
        <v>3808.107</v>
      </c>
      <c r="D34" s="29">
        <v>0</v>
      </c>
      <c r="E34" s="27">
        <v>252.339</v>
      </c>
      <c r="F34" s="3">
        <v>1343.06</v>
      </c>
      <c r="G34" s="3">
        <v>260</v>
      </c>
      <c r="H34" s="3"/>
      <c r="I34" s="3"/>
      <c r="J34" s="3"/>
      <c r="K34" s="3"/>
      <c r="L34" s="3"/>
      <c r="M34" s="3"/>
      <c r="N34" s="3"/>
      <c r="O34" s="33">
        <f t="shared" si="8"/>
        <v>5663.5059999999994</v>
      </c>
      <c r="P34" s="33">
        <v>8794.7143799999994</v>
      </c>
    </row>
    <row r="35" spans="1:16" s="15" customFormat="1" ht="11.25" x14ac:dyDescent="0.2">
      <c r="A35" s="31"/>
      <c r="B35" s="23" t="s">
        <v>21</v>
      </c>
      <c r="C35" s="29">
        <v>1133.6780000000001</v>
      </c>
      <c r="D35" s="29">
        <v>3287.9160000000002</v>
      </c>
      <c r="E35" s="3">
        <v>2030.87</v>
      </c>
      <c r="F35" s="3">
        <v>1191.44</v>
      </c>
      <c r="G35" s="3">
        <v>750.78</v>
      </c>
      <c r="H35" s="3"/>
      <c r="I35" s="3"/>
      <c r="J35" s="3"/>
      <c r="K35" s="3"/>
      <c r="L35" s="3"/>
      <c r="M35" s="3"/>
      <c r="N35" s="3"/>
      <c r="O35" s="33">
        <f t="shared" si="8"/>
        <v>8394.6840000000011</v>
      </c>
      <c r="P35" s="33">
        <v>10786.170999999998</v>
      </c>
    </row>
    <row r="36" spans="1:16" s="15" customFormat="1" ht="11.25" x14ac:dyDescent="0.2">
      <c r="A36" s="31"/>
      <c r="B36" s="23" t="s">
        <v>22</v>
      </c>
      <c r="C36" s="29">
        <v>67.563999999999993</v>
      </c>
      <c r="D36" s="29">
        <v>0</v>
      </c>
      <c r="E36" s="3">
        <v>0</v>
      </c>
      <c r="F36" s="3">
        <v>92.34</v>
      </c>
      <c r="G36" s="3">
        <v>0</v>
      </c>
      <c r="H36" s="3"/>
      <c r="I36" s="3"/>
      <c r="J36" s="3"/>
      <c r="K36" s="3"/>
      <c r="L36" s="3"/>
      <c r="M36" s="3"/>
      <c r="N36" s="3"/>
      <c r="O36" s="33">
        <f t="shared" si="8"/>
        <v>159.904</v>
      </c>
      <c r="P36" s="33">
        <v>775.01787999999999</v>
      </c>
    </row>
    <row r="37" spans="1:16" s="15" customFormat="1" ht="11.25" x14ac:dyDescent="0.2">
      <c r="A37" s="31" t="s">
        <v>1</v>
      </c>
      <c r="B37" s="23" t="s">
        <v>23</v>
      </c>
      <c r="C37" s="29">
        <v>0</v>
      </c>
      <c r="D37" s="29">
        <v>0</v>
      </c>
      <c r="E37" s="3">
        <v>0</v>
      </c>
      <c r="F37" s="3">
        <v>0</v>
      </c>
      <c r="G37" s="3">
        <v>0</v>
      </c>
      <c r="H37" s="3"/>
      <c r="I37" s="3"/>
      <c r="J37" s="3"/>
      <c r="K37" s="3"/>
      <c r="L37" s="3"/>
      <c r="M37" s="3"/>
      <c r="N37" s="3"/>
      <c r="O37" s="33">
        <f t="shared" si="8"/>
        <v>0</v>
      </c>
      <c r="P37" s="33">
        <v>0</v>
      </c>
    </row>
    <row r="38" spans="1:16" s="15" customFormat="1" ht="11.25" x14ac:dyDescent="0.2">
      <c r="A38" s="31" t="s">
        <v>1</v>
      </c>
      <c r="B38" s="23" t="s">
        <v>24</v>
      </c>
      <c r="C38" s="29">
        <v>400</v>
      </c>
      <c r="D38" s="29">
        <v>249.75</v>
      </c>
      <c r="E38" s="3">
        <v>0</v>
      </c>
      <c r="F38" s="3">
        <v>12500.44</v>
      </c>
      <c r="G38" s="3">
        <v>0</v>
      </c>
      <c r="H38" s="3"/>
      <c r="I38" s="3"/>
      <c r="J38" s="3"/>
      <c r="K38" s="3"/>
      <c r="L38" s="3"/>
      <c r="M38" s="3"/>
      <c r="N38" s="3"/>
      <c r="O38" s="33">
        <f t="shared" si="8"/>
        <v>13150.19</v>
      </c>
      <c r="P38" s="33">
        <v>138604.16999999998</v>
      </c>
    </row>
    <row r="39" spans="1:16" s="15" customFormat="1" ht="11.25" x14ac:dyDescent="0.2">
      <c r="A39" s="31"/>
      <c r="B39" s="23" t="s">
        <v>25</v>
      </c>
      <c r="C39" s="3">
        <v>131542.1</v>
      </c>
      <c r="D39" s="3">
        <v>137635</v>
      </c>
      <c r="E39" s="3">
        <v>158118</v>
      </c>
      <c r="F39" s="3">
        <v>137056</v>
      </c>
      <c r="G39" s="3">
        <v>139670</v>
      </c>
      <c r="H39" s="3"/>
      <c r="I39" s="3"/>
      <c r="J39" s="3"/>
      <c r="K39" s="3"/>
      <c r="L39" s="3"/>
      <c r="M39" s="3"/>
      <c r="N39" s="3"/>
      <c r="O39" s="33">
        <f t="shared" si="8"/>
        <v>704021.1</v>
      </c>
      <c r="P39" s="33">
        <v>1771263.8369999998</v>
      </c>
    </row>
    <row r="40" spans="1:16" s="15" customFormat="1" ht="11.25" x14ac:dyDescent="0.2">
      <c r="A40" s="31"/>
      <c r="B40" s="23" t="s">
        <v>26</v>
      </c>
      <c r="C40" s="29">
        <v>6698.1329999999998</v>
      </c>
      <c r="D40" s="29">
        <f>5444.946+833.07</f>
        <v>6278.0159999999996</v>
      </c>
      <c r="E40" s="3">
        <v>895.33100000000002</v>
      </c>
      <c r="F40" s="3">
        <v>6369.5739999999996</v>
      </c>
      <c r="G40" s="3">
        <v>11696.742</v>
      </c>
      <c r="H40" s="3"/>
      <c r="I40" s="3"/>
      <c r="J40" s="3"/>
      <c r="K40" s="3"/>
      <c r="L40" s="3"/>
      <c r="M40" s="3"/>
      <c r="N40" s="3"/>
      <c r="O40" s="33">
        <f t="shared" si="8"/>
        <v>31937.796000000002</v>
      </c>
      <c r="P40" s="33">
        <v>53204.036</v>
      </c>
    </row>
    <row r="41" spans="1:16" s="15" customFormat="1" ht="11.25" x14ac:dyDescent="0.2">
      <c r="A41" s="31" t="s">
        <v>1</v>
      </c>
      <c r="B41" s="23" t="s">
        <v>27</v>
      </c>
      <c r="C41" s="34">
        <v>19293.391</v>
      </c>
      <c r="D41" s="34">
        <v>27323.100000000002</v>
      </c>
      <c r="E41" s="3">
        <v>27469.942000000003</v>
      </c>
      <c r="F41" s="3">
        <v>35263.613000000005</v>
      </c>
      <c r="G41" s="3">
        <v>33172.546999999999</v>
      </c>
      <c r="H41" s="3"/>
      <c r="I41" s="3"/>
      <c r="J41" s="3"/>
      <c r="K41" s="3"/>
      <c r="L41" s="3"/>
      <c r="M41" s="3"/>
      <c r="N41" s="3"/>
      <c r="O41" s="33">
        <f t="shared" si="8"/>
        <v>142522.59299999999</v>
      </c>
      <c r="P41" s="33">
        <v>347839.951</v>
      </c>
    </row>
    <row r="42" spans="1:16" s="15" customFormat="1" ht="11.25" x14ac:dyDescent="0.2">
      <c r="A42" s="31"/>
      <c r="B42" s="23" t="s">
        <v>28</v>
      </c>
      <c r="C42" s="34">
        <v>185599.37</v>
      </c>
      <c r="D42" s="34">
        <v>341567.78</v>
      </c>
      <c r="E42" s="34">
        <v>641308.89</v>
      </c>
      <c r="F42" s="27">
        <v>265397.46000000002</v>
      </c>
      <c r="G42" s="27">
        <v>345091.9</v>
      </c>
      <c r="H42" s="3"/>
      <c r="I42" s="3"/>
      <c r="J42" s="3"/>
      <c r="K42" s="28"/>
      <c r="L42" s="28"/>
      <c r="M42" s="28"/>
      <c r="N42" s="28"/>
      <c r="O42" s="33">
        <f>SUM(C42:N42)</f>
        <v>1778965.4</v>
      </c>
      <c r="P42" s="33">
        <v>9303549.8300000019</v>
      </c>
    </row>
    <row r="43" spans="1:16" s="15" customFormat="1" ht="11.25" x14ac:dyDescent="0.2">
      <c r="A43" s="31"/>
      <c r="B43" s="23"/>
      <c r="C43" s="35"/>
      <c r="D43" s="35"/>
      <c r="E43" s="35"/>
      <c r="F43" s="35"/>
      <c r="G43" s="35"/>
      <c r="H43" s="35"/>
      <c r="I43" s="35"/>
      <c r="J43" s="35"/>
      <c r="K43" s="35"/>
      <c r="L43" s="36"/>
      <c r="M43" s="36"/>
      <c r="N43" s="36"/>
      <c r="O43" s="16"/>
      <c r="P43" s="16"/>
    </row>
    <row r="44" spans="1:16" s="15" customFormat="1" ht="11.25" x14ac:dyDescent="0.2">
      <c r="A44" s="248" t="s">
        <v>29</v>
      </c>
      <c r="B44" s="249"/>
      <c r="C44" s="37">
        <f t="shared" ref="C44:N44" si="9">SUM(C45:C48)</f>
        <v>27</v>
      </c>
      <c r="D44" s="37">
        <f t="shared" si="9"/>
        <v>0</v>
      </c>
      <c r="E44" s="37">
        <f t="shared" si="9"/>
        <v>0</v>
      </c>
      <c r="F44" s="37">
        <f t="shared" si="9"/>
        <v>5</v>
      </c>
      <c r="G44" s="37">
        <f t="shared" si="9"/>
        <v>0</v>
      </c>
      <c r="H44" s="37">
        <f t="shared" si="9"/>
        <v>0</v>
      </c>
      <c r="I44" s="37">
        <f t="shared" si="9"/>
        <v>0</v>
      </c>
      <c r="J44" s="37">
        <f t="shared" si="9"/>
        <v>0</v>
      </c>
      <c r="K44" s="37">
        <f t="shared" si="9"/>
        <v>0</v>
      </c>
      <c r="L44" s="37">
        <f t="shared" si="9"/>
        <v>0</v>
      </c>
      <c r="M44" s="37">
        <f t="shared" si="9"/>
        <v>0</v>
      </c>
      <c r="N44" s="37">
        <f t="shared" si="9"/>
        <v>0</v>
      </c>
      <c r="O44" s="20">
        <f>SUM(C44:N44)</f>
        <v>32</v>
      </c>
      <c r="P44" s="20">
        <v>42</v>
      </c>
    </row>
    <row r="45" spans="1:16" s="15" customFormat="1" ht="11.25" x14ac:dyDescent="0.2">
      <c r="A45" s="24" t="s">
        <v>1</v>
      </c>
      <c r="B45" s="19" t="s">
        <v>30</v>
      </c>
      <c r="C45" s="38">
        <v>27</v>
      </c>
      <c r="D45" s="38">
        <v>0</v>
      </c>
      <c r="E45" s="39">
        <v>0</v>
      </c>
      <c r="F45" s="39">
        <v>5</v>
      </c>
      <c r="G45" s="39">
        <v>0</v>
      </c>
      <c r="H45" s="39"/>
      <c r="I45" s="39"/>
      <c r="J45" s="39"/>
      <c r="K45" s="39"/>
      <c r="L45" s="39"/>
      <c r="M45" s="39"/>
      <c r="N45" s="39"/>
      <c r="O45" s="20">
        <f>SUM(C45:N45)</f>
        <v>32</v>
      </c>
      <c r="P45" s="20">
        <v>7</v>
      </c>
    </row>
    <row r="46" spans="1:16" s="15" customFormat="1" ht="11.25" x14ac:dyDescent="0.2">
      <c r="A46" s="24" t="s">
        <v>1</v>
      </c>
      <c r="B46" s="19" t="s">
        <v>31</v>
      </c>
      <c r="C46" s="38">
        <v>0</v>
      </c>
      <c r="D46" s="38">
        <v>0</v>
      </c>
      <c r="E46" s="39">
        <v>0</v>
      </c>
      <c r="F46" s="39">
        <v>0</v>
      </c>
      <c r="G46" s="39">
        <v>0</v>
      </c>
      <c r="H46" s="39"/>
      <c r="I46" s="39"/>
      <c r="J46" s="39"/>
      <c r="K46" s="39"/>
      <c r="L46" s="39"/>
      <c r="M46" s="39"/>
      <c r="N46" s="39"/>
      <c r="O46" s="20">
        <f>SUM(C46:N46)</f>
        <v>0</v>
      </c>
      <c r="P46" s="20">
        <v>24</v>
      </c>
    </row>
    <row r="47" spans="1:16" s="15" customFormat="1" ht="11.25" x14ac:dyDescent="0.2">
      <c r="A47" s="24"/>
      <c r="B47" s="19" t="s">
        <v>32</v>
      </c>
      <c r="C47" s="38">
        <v>0</v>
      </c>
      <c r="D47" s="38">
        <v>0</v>
      </c>
      <c r="E47" s="39">
        <v>0</v>
      </c>
      <c r="F47" s="39">
        <v>0</v>
      </c>
      <c r="G47" s="39">
        <v>0</v>
      </c>
      <c r="H47" s="39"/>
      <c r="I47" s="39"/>
      <c r="J47" s="39"/>
      <c r="K47" s="39"/>
      <c r="L47" s="39"/>
      <c r="M47" s="39"/>
      <c r="N47" s="39"/>
      <c r="O47" s="20">
        <f>SUM(C47:N47)</f>
        <v>0</v>
      </c>
      <c r="P47" s="20">
        <v>3</v>
      </c>
    </row>
    <row r="48" spans="1:16" s="15" customFormat="1" ht="11.25" x14ac:dyDescent="0.2">
      <c r="A48" s="24"/>
      <c r="B48" s="19" t="s">
        <v>33</v>
      </c>
      <c r="C48" s="38">
        <v>0</v>
      </c>
      <c r="D48" s="38">
        <v>0</v>
      </c>
      <c r="E48" s="39">
        <v>0</v>
      </c>
      <c r="F48" s="39">
        <v>0</v>
      </c>
      <c r="G48" s="39">
        <v>0</v>
      </c>
      <c r="H48" s="39"/>
      <c r="I48" s="39"/>
      <c r="J48" s="39"/>
      <c r="K48" s="39"/>
      <c r="L48" s="39"/>
      <c r="M48" s="39"/>
      <c r="N48" s="39"/>
      <c r="O48" s="20">
        <f>SUM(C48:N48)</f>
        <v>0</v>
      </c>
      <c r="P48" s="20">
        <v>8</v>
      </c>
    </row>
    <row r="49" spans="1:16" s="15" customFormat="1" ht="11.25" x14ac:dyDescent="0.2">
      <c r="A49" s="24"/>
      <c r="B49" s="19"/>
      <c r="C49" s="38"/>
      <c r="D49" s="38"/>
      <c r="E49" s="39"/>
      <c r="F49" s="39"/>
      <c r="G49" s="39"/>
      <c r="H49" s="39"/>
      <c r="I49" s="39"/>
      <c r="J49" s="39"/>
      <c r="K49" s="39"/>
      <c r="L49" s="39"/>
      <c r="M49" s="39"/>
      <c r="N49" s="39"/>
      <c r="O49" s="22"/>
      <c r="P49" s="22"/>
    </row>
    <row r="50" spans="1:16" s="15" customFormat="1" ht="11.25" x14ac:dyDescent="0.2">
      <c r="A50" s="248" t="s">
        <v>34</v>
      </c>
      <c r="B50" s="249"/>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x14ac:dyDescent="0.2">
      <c r="A51" s="24" t="s">
        <v>1</v>
      </c>
      <c r="B51" s="19" t="s">
        <v>30</v>
      </c>
      <c r="C51" s="38">
        <v>0</v>
      </c>
      <c r="D51" s="38">
        <v>0</v>
      </c>
      <c r="E51" s="39">
        <v>0</v>
      </c>
      <c r="F51" s="39">
        <v>0</v>
      </c>
      <c r="G51" s="39">
        <v>0</v>
      </c>
      <c r="H51" s="39"/>
      <c r="I51" s="39"/>
      <c r="J51" s="39"/>
      <c r="K51" s="39"/>
      <c r="L51" s="39"/>
      <c r="M51" s="39"/>
      <c r="N51" s="39"/>
      <c r="O51" s="20">
        <f>SUM(C51:N51)</f>
        <v>0</v>
      </c>
      <c r="P51" s="20">
        <v>0</v>
      </c>
    </row>
    <row r="52" spans="1:16" s="15" customFormat="1" ht="11.25" x14ac:dyDescent="0.2">
      <c r="A52" s="24" t="s">
        <v>1</v>
      </c>
      <c r="B52" s="19" t="s">
        <v>31</v>
      </c>
      <c r="C52" s="38">
        <v>0</v>
      </c>
      <c r="D52" s="38">
        <v>0</v>
      </c>
      <c r="E52" s="39">
        <v>0</v>
      </c>
      <c r="F52" s="39">
        <v>0</v>
      </c>
      <c r="G52" s="39">
        <v>0</v>
      </c>
      <c r="H52" s="39"/>
      <c r="I52" s="39"/>
      <c r="J52" s="39"/>
      <c r="K52" s="39"/>
      <c r="L52" s="39"/>
      <c r="M52" s="39"/>
      <c r="N52" s="39"/>
      <c r="O52" s="20">
        <f>SUM(C52:N52)</f>
        <v>0</v>
      </c>
      <c r="P52" s="20">
        <v>0</v>
      </c>
    </row>
    <row r="53" spans="1:16" s="15" customFormat="1" ht="11.25" x14ac:dyDescent="0.2">
      <c r="A53" s="24"/>
      <c r="B53" s="19"/>
      <c r="C53" s="38"/>
      <c r="D53" s="38"/>
      <c r="E53" s="39"/>
      <c r="F53" s="39"/>
      <c r="G53" s="39"/>
      <c r="H53" s="39"/>
      <c r="I53" s="39"/>
      <c r="J53" s="39"/>
      <c r="K53" s="39"/>
      <c r="L53" s="39"/>
      <c r="M53" s="39"/>
      <c r="N53" s="39"/>
      <c r="O53" s="22"/>
      <c r="P53" s="22"/>
    </row>
    <row r="54" spans="1:16" s="15" customFormat="1" ht="11.25" x14ac:dyDescent="0.2">
      <c r="A54" s="248" t="s">
        <v>35</v>
      </c>
      <c r="B54" s="249"/>
      <c r="C54" s="40">
        <f t="shared" ref="C54:N54" si="11">SUM(C55:C56)</f>
        <v>1481</v>
      </c>
      <c r="D54" s="40">
        <f t="shared" si="11"/>
        <v>969</v>
      </c>
      <c r="E54" s="40">
        <f t="shared" si="11"/>
        <v>1137</v>
      </c>
      <c r="F54" s="40">
        <f t="shared" si="11"/>
        <v>423</v>
      </c>
      <c r="G54" s="40">
        <f t="shared" si="11"/>
        <v>144</v>
      </c>
      <c r="H54" s="40">
        <f t="shared" si="11"/>
        <v>0</v>
      </c>
      <c r="I54" s="40">
        <f t="shared" si="11"/>
        <v>0</v>
      </c>
      <c r="J54" s="40">
        <f t="shared" si="11"/>
        <v>0</v>
      </c>
      <c r="K54" s="40">
        <f t="shared" si="11"/>
        <v>0</v>
      </c>
      <c r="L54" s="40">
        <f t="shared" si="11"/>
        <v>0</v>
      </c>
      <c r="M54" s="40">
        <f t="shared" si="11"/>
        <v>0</v>
      </c>
      <c r="N54" s="40">
        <f t="shared" si="11"/>
        <v>0</v>
      </c>
      <c r="O54" s="2">
        <f>SUM(C54:N54)</f>
        <v>4154</v>
      </c>
      <c r="P54" s="2">
        <v>2002</v>
      </c>
    </row>
    <row r="55" spans="1:16" s="15" customFormat="1" ht="11.25" x14ac:dyDescent="0.2">
      <c r="A55" s="59"/>
      <c r="B55" s="19" t="s">
        <v>36</v>
      </c>
      <c r="C55" s="41">
        <v>707</v>
      </c>
      <c r="D55" s="41">
        <v>498</v>
      </c>
      <c r="E55" s="41">
        <v>628</v>
      </c>
      <c r="F55" s="41">
        <v>148</v>
      </c>
      <c r="G55" s="42">
        <v>98</v>
      </c>
      <c r="H55" s="41"/>
      <c r="I55" s="41"/>
      <c r="J55" s="41"/>
      <c r="K55" s="42"/>
      <c r="L55" s="41"/>
      <c r="M55" s="41"/>
      <c r="N55" s="41"/>
      <c r="O55" s="2">
        <f>SUM(C55:N55)</f>
        <v>2079</v>
      </c>
      <c r="P55" s="2">
        <v>892</v>
      </c>
    </row>
    <row r="56" spans="1:16" s="15" customFormat="1" ht="11.25" x14ac:dyDescent="0.2">
      <c r="A56" s="59"/>
      <c r="B56" s="19" t="s">
        <v>37</v>
      </c>
      <c r="C56" s="41">
        <v>774</v>
      </c>
      <c r="D56" s="41">
        <v>471</v>
      </c>
      <c r="E56" s="41">
        <v>509</v>
      </c>
      <c r="F56" s="41">
        <v>275</v>
      </c>
      <c r="G56" s="42">
        <v>46</v>
      </c>
      <c r="H56" s="41"/>
      <c r="I56" s="41"/>
      <c r="J56" s="41"/>
      <c r="K56" s="41"/>
      <c r="L56" s="41"/>
      <c r="M56" s="41"/>
      <c r="N56" s="41"/>
      <c r="O56" s="2">
        <f>SUM(C56:N56)</f>
        <v>2075</v>
      </c>
      <c r="P56" s="2">
        <v>1110</v>
      </c>
    </row>
    <row r="57" spans="1:16" s="15" customFormat="1" ht="11.25" x14ac:dyDescent="0.2">
      <c r="A57" s="24" t="s">
        <v>1</v>
      </c>
      <c r="B57" s="19" t="s">
        <v>1</v>
      </c>
      <c r="C57" s="43"/>
      <c r="D57" s="43"/>
      <c r="E57" s="43"/>
      <c r="F57" s="43"/>
      <c r="G57" s="43"/>
      <c r="H57" s="43"/>
      <c r="I57" s="43"/>
      <c r="J57" s="43"/>
      <c r="K57" s="43"/>
      <c r="L57" s="43"/>
      <c r="M57" s="43"/>
      <c r="N57" s="43"/>
      <c r="O57" s="22"/>
      <c r="P57" s="22"/>
    </row>
    <row r="58" spans="1:16" s="15" customFormat="1" ht="11.25" x14ac:dyDescent="0.2">
      <c r="A58" s="248" t="s">
        <v>38</v>
      </c>
      <c r="B58" s="249"/>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x14ac:dyDescent="0.25">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x14ac:dyDescent="0.2">
      <c r="A60" s="45"/>
      <c r="B60" s="46"/>
      <c r="C60" s="47"/>
      <c r="D60" s="47"/>
      <c r="E60" s="47"/>
      <c r="F60" s="47"/>
      <c r="G60" s="47"/>
      <c r="H60" s="47"/>
      <c r="I60" s="47"/>
      <c r="J60" s="47"/>
      <c r="K60" s="47"/>
      <c r="L60" s="47"/>
      <c r="M60" s="47"/>
      <c r="N60" s="47"/>
      <c r="O60" s="48"/>
      <c r="P60" s="48"/>
    </row>
    <row r="61" spans="1:16" x14ac:dyDescent="0.2">
      <c r="A61" s="248" t="s">
        <v>40</v>
      </c>
      <c r="B61" s="249"/>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58">
        <v>1776</v>
      </c>
    </row>
    <row r="62" spans="1:16" x14ac:dyDescent="0.2">
      <c r="A62" s="49"/>
      <c r="B62" s="50" t="s">
        <v>41</v>
      </c>
      <c r="C62" s="41">
        <v>0</v>
      </c>
      <c r="D62" s="41">
        <v>0</v>
      </c>
      <c r="E62" s="41">
        <v>0</v>
      </c>
      <c r="F62" s="41">
        <v>0</v>
      </c>
      <c r="G62" s="41">
        <v>0</v>
      </c>
      <c r="H62" s="41"/>
      <c r="I62" s="41"/>
      <c r="J62" s="41"/>
      <c r="K62" s="41"/>
      <c r="L62" s="41"/>
      <c r="M62" s="41"/>
      <c r="N62" s="41"/>
      <c r="O62" s="20">
        <f t="shared" si="13"/>
        <v>0</v>
      </c>
      <c r="P62" s="58">
        <v>1776</v>
      </c>
    </row>
    <row r="63" spans="1:16" x14ac:dyDescent="0.2">
      <c r="A63" s="49"/>
      <c r="B63" s="50" t="s">
        <v>42</v>
      </c>
      <c r="C63" s="41">
        <v>0</v>
      </c>
      <c r="D63" s="41">
        <v>0</v>
      </c>
      <c r="E63" s="41">
        <v>0</v>
      </c>
      <c r="F63" s="41">
        <v>0</v>
      </c>
      <c r="G63" s="41">
        <v>0</v>
      </c>
      <c r="H63" s="41"/>
      <c r="I63" s="41"/>
      <c r="J63" s="41"/>
      <c r="K63" s="41"/>
      <c r="L63" s="41"/>
      <c r="M63" s="41"/>
      <c r="N63" s="41"/>
      <c r="O63" s="20">
        <f t="shared" si="13"/>
        <v>0</v>
      </c>
      <c r="P63" s="37">
        <v>0</v>
      </c>
    </row>
    <row r="64" spans="1:16" s="54" customFormat="1" ht="13.5" thickBot="1" x14ac:dyDescent="0.25">
      <c r="A64" s="44" t="s">
        <v>1</v>
      </c>
      <c r="B64" s="51" t="s">
        <v>43</v>
      </c>
      <c r="C64" s="52">
        <v>0</v>
      </c>
      <c r="D64" s="52">
        <v>0</v>
      </c>
      <c r="E64" s="52">
        <v>0</v>
      </c>
      <c r="F64" s="52">
        <v>0</v>
      </c>
      <c r="G64" s="52">
        <v>0</v>
      </c>
      <c r="H64" s="52"/>
      <c r="I64" s="52"/>
      <c r="J64" s="52"/>
      <c r="K64" s="52"/>
      <c r="L64" s="52"/>
      <c r="M64" s="52"/>
      <c r="N64" s="52"/>
      <c r="O64" s="53">
        <f t="shared" si="13"/>
        <v>0</v>
      </c>
      <c r="P64" s="53">
        <v>0</v>
      </c>
    </row>
    <row r="65" spans="1:16" s="54" customFormat="1" ht="3" customHeight="1" x14ac:dyDescent="0.2">
      <c r="A65" s="55"/>
      <c r="B65" s="55"/>
      <c r="C65" s="55"/>
      <c r="D65" s="55"/>
      <c r="E65" s="55"/>
      <c r="F65" s="55"/>
      <c r="G65" s="55"/>
      <c r="H65" s="55"/>
      <c r="I65" s="55"/>
      <c r="J65" s="55"/>
      <c r="K65" s="55"/>
      <c r="L65" s="55"/>
      <c r="M65" s="55"/>
      <c r="N65" s="55"/>
      <c r="O65" s="55"/>
      <c r="P65" s="55"/>
    </row>
    <row r="66" spans="1:16" s="54" customFormat="1" x14ac:dyDescent="0.2">
      <c r="A66" s="56"/>
      <c r="B66" s="57" t="s">
        <v>44</v>
      </c>
      <c r="O66" s="56"/>
      <c r="P66" s="56"/>
    </row>
    <row r="67" spans="1:16" s="54" customFormat="1" x14ac:dyDescent="0.2">
      <c r="A67" s="56"/>
      <c r="B67" s="57" t="s">
        <v>45</v>
      </c>
      <c r="O67" s="56"/>
      <c r="P67" s="56"/>
    </row>
    <row r="68" spans="1:16" x14ac:dyDescent="0.2">
      <c r="A68" s="56"/>
      <c r="B68" s="57" t="s">
        <v>46</v>
      </c>
      <c r="C68" s="54"/>
      <c r="D68" s="54"/>
      <c r="E68" s="54"/>
      <c r="F68" s="54"/>
      <c r="G68" s="54"/>
      <c r="H68" s="54"/>
      <c r="I68" s="54"/>
      <c r="J68" s="54"/>
      <c r="K68" s="54"/>
      <c r="L68" s="54"/>
      <c r="M68" s="54"/>
      <c r="N68" s="54"/>
      <c r="O68" s="56"/>
      <c r="P68" s="56"/>
    </row>
    <row r="69" spans="1:16" x14ac:dyDescent="0.2">
      <c r="A69" s="56"/>
      <c r="B69" s="57"/>
      <c r="C69" s="54"/>
      <c r="D69" s="54"/>
      <c r="E69" s="54"/>
      <c r="F69" s="54"/>
      <c r="G69" s="54"/>
      <c r="H69" s="54"/>
      <c r="I69" s="54"/>
      <c r="J69" s="54"/>
      <c r="K69" s="54"/>
      <c r="L69" s="54"/>
      <c r="M69" s="54"/>
      <c r="N69" s="54"/>
      <c r="O69" s="56"/>
      <c r="P69" s="56"/>
    </row>
    <row r="70" spans="1:16" x14ac:dyDescent="0.2">
      <c r="B70" s="57" t="s">
        <v>76</v>
      </c>
    </row>
    <row r="71" spans="1:16" x14ac:dyDescent="0.2">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41" sqref="Q41"/>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5" t="s">
        <v>281</v>
      </c>
      <c r="C2" s="255"/>
      <c r="D2" s="255"/>
      <c r="E2" s="255"/>
      <c r="F2" s="255"/>
      <c r="G2" s="255"/>
      <c r="H2" s="255"/>
      <c r="I2" s="255"/>
      <c r="J2" s="255"/>
      <c r="K2" s="255"/>
      <c r="L2" s="255"/>
      <c r="M2" s="255"/>
      <c r="N2" s="255"/>
      <c r="O2" s="255"/>
    </row>
    <row r="3" spans="2:18" ht="13.5" thickBot="1" x14ac:dyDescent="0.25">
      <c r="B3" s="5"/>
      <c r="C3" s="5"/>
      <c r="D3" s="5"/>
      <c r="E3" s="5"/>
      <c r="F3" s="5"/>
      <c r="G3" s="5"/>
      <c r="H3" s="5"/>
      <c r="I3" s="5"/>
      <c r="J3" s="5"/>
      <c r="K3" s="5"/>
      <c r="L3" s="5"/>
      <c r="M3" s="5"/>
      <c r="N3" s="5"/>
      <c r="O3" s="5"/>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c r="I5" s="68"/>
      <c r="J5" s="68"/>
      <c r="K5" s="68"/>
      <c r="L5" s="68"/>
      <c r="M5" s="68"/>
      <c r="N5" s="68"/>
      <c r="O5" s="69">
        <f>SUM(C5:N5)</f>
        <v>1092</v>
      </c>
    </row>
    <row r="6" spans="2:18" x14ac:dyDescent="0.2">
      <c r="B6" s="67" t="s">
        <v>66</v>
      </c>
      <c r="C6" s="68">
        <v>22</v>
      </c>
      <c r="D6" s="68">
        <v>14</v>
      </c>
      <c r="E6" s="68">
        <v>18</v>
      </c>
      <c r="F6" s="68">
        <v>7</v>
      </c>
      <c r="G6" s="68">
        <v>11</v>
      </c>
      <c r="H6" s="68"/>
      <c r="I6" s="68"/>
      <c r="J6" s="68"/>
      <c r="K6" s="68"/>
      <c r="L6" s="68"/>
      <c r="M6" s="68"/>
      <c r="N6" s="68"/>
      <c r="O6" s="69">
        <f t="shared" ref="O6:O12" si="0">SUM(C6:N6)</f>
        <v>72</v>
      </c>
    </row>
    <row r="7" spans="2:18" x14ac:dyDescent="0.2">
      <c r="B7" s="67" t="s">
        <v>67</v>
      </c>
      <c r="C7" s="68">
        <v>4</v>
      </c>
      <c r="D7" s="68">
        <v>4</v>
      </c>
      <c r="E7" s="68">
        <v>4</v>
      </c>
      <c r="F7" s="68">
        <v>2</v>
      </c>
      <c r="G7" s="68">
        <v>0</v>
      </c>
      <c r="H7" s="68"/>
      <c r="I7" s="68"/>
      <c r="J7" s="68"/>
      <c r="K7" s="68"/>
      <c r="L7" s="68"/>
      <c r="M7" s="68"/>
      <c r="N7" s="68"/>
      <c r="O7" s="69">
        <f t="shared" si="0"/>
        <v>14</v>
      </c>
    </row>
    <row r="8" spans="2:18" x14ac:dyDescent="0.2">
      <c r="B8" s="67" t="s">
        <v>68</v>
      </c>
      <c r="C8" s="68">
        <v>114</v>
      </c>
      <c r="D8" s="68">
        <v>117</v>
      </c>
      <c r="E8" s="68">
        <v>109</v>
      </c>
      <c r="F8" s="68">
        <v>126</v>
      </c>
      <c r="G8" s="68">
        <v>122</v>
      </c>
      <c r="H8" s="68"/>
      <c r="I8" s="68"/>
      <c r="J8" s="68"/>
      <c r="K8" s="68"/>
      <c r="L8" s="68"/>
      <c r="M8" s="68"/>
      <c r="N8" s="68"/>
      <c r="O8" s="69">
        <f t="shared" si="0"/>
        <v>588</v>
      </c>
    </row>
    <row r="9" spans="2:18" x14ac:dyDescent="0.2">
      <c r="B9" s="67" t="s">
        <v>69</v>
      </c>
      <c r="C9" s="68">
        <v>6</v>
      </c>
      <c r="D9" s="68">
        <v>7</v>
      </c>
      <c r="E9" s="68">
        <v>7</v>
      </c>
      <c r="F9" s="68">
        <v>9</v>
      </c>
      <c r="G9" s="68">
        <v>8</v>
      </c>
      <c r="H9" s="68"/>
      <c r="I9" s="68"/>
      <c r="J9" s="68"/>
      <c r="K9" s="68"/>
      <c r="L9" s="68"/>
      <c r="M9" s="68"/>
      <c r="N9" s="68"/>
      <c r="O9" s="69">
        <f t="shared" si="0"/>
        <v>37</v>
      </c>
    </row>
    <row r="10" spans="2:18" x14ac:dyDescent="0.2">
      <c r="B10" s="67" t="s">
        <v>70</v>
      </c>
      <c r="C10" s="68">
        <v>6</v>
      </c>
      <c r="D10" s="68">
        <v>7</v>
      </c>
      <c r="E10" s="68">
        <v>10</v>
      </c>
      <c r="F10" s="68">
        <v>7</v>
      </c>
      <c r="G10" s="68">
        <v>5</v>
      </c>
      <c r="H10" s="68"/>
      <c r="I10" s="68"/>
      <c r="J10" s="68"/>
      <c r="K10" s="68"/>
      <c r="L10" s="68"/>
      <c r="M10" s="68"/>
      <c r="N10" s="68"/>
      <c r="O10" s="69">
        <f t="shared" si="0"/>
        <v>35</v>
      </c>
    </row>
    <row r="11" spans="2:18" x14ac:dyDescent="0.2">
      <c r="B11" s="67" t="s">
        <v>71</v>
      </c>
      <c r="C11" s="68">
        <v>0</v>
      </c>
      <c r="D11" s="68">
        <v>0</v>
      </c>
      <c r="E11" s="68">
        <v>0</v>
      </c>
      <c r="F11" s="68">
        <v>0</v>
      </c>
      <c r="G11" s="68">
        <v>0</v>
      </c>
      <c r="H11" s="68"/>
      <c r="I11" s="68"/>
      <c r="J11" s="68"/>
      <c r="K11" s="68"/>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0</v>
      </c>
      <c r="I12" s="72">
        <f t="shared" si="1"/>
        <v>0</v>
      </c>
      <c r="J12" s="72">
        <f t="shared" si="1"/>
        <v>0</v>
      </c>
      <c r="K12" s="72">
        <f t="shared" si="1"/>
        <v>0</v>
      </c>
      <c r="L12" s="72">
        <f t="shared" si="1"/>
        <v>0</v>
      </c>
      <c r="M12" s="72">
        <f t="shared" si="1"/>
        <v>0</v>
      </c>
      <c r="N12" s="72">
        <f t="shared" si="1"/>
        <v>0</v>
      </c>
      <c r="O12" s="69">
        <f t="shared" si="0"/>
        <v>1838</v>
      </c>
    </row>
    <row r="13" spans="2:18" x14ac:dyDescent="0.2">
      <c r="B13" s="5"/>
      <c r="C13" s="5"/>
      <c r="D13" s="5"/>
      <c r="E13" s="5"/>
      <c r="F13" s="5"/>
      <c r="G13" s="5"/>
      <c r="H13" s="5"/>
      <c r="I13" s="5"/>
      <c r="J13" s="5"/>
      <c r="K13" s="5"/>
      <c r="L13" s="5"/>
      <c r="M13" s="5"/>
      <c r="N13" s="5"/>
      <c r="O13" s="5"/>
    </row>
    <row r="14" spans="2:18" ht="24" customHeight="1" x14ac:dyDescent="0.2">
      <c r="B14" s="255" t="s">
        <v>282</v>
      </c>
      <c r="C14" s="255"/>
      <c r="D14" s="255"/>
      <c r="E14" s="255"/>
      <c r="F14" s="255"/>
      <c r="G14" s="255"/>
      <c r="H14" s="255"/>
      <c r="I14" s="255"/>
      <c r="J14" s="255"/>
      <c r="K14" s="255"/>
      <c r="L14" s="255"/>
      <c r="M14" s="255"/>
      <c r="N14" s="255"/>
      <c r="O14" s="255"/>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c r="I17" s="74"/>
      <c r="J17" s="74"/>
      <c r="K17" s="74"/>
      <c r="L17" s="74"/>
      <c r="M17" s="74"/>
      <c r="N17" s="74"/>
      <c r="O17" s="69">
        <f>SUM(C17:N17)</f>
        <v>88</v>
      </c>
    </row>
    <row r="18" spans="2:15" x14ac:dyDescent="0.2">
      <c r="B18" s="67" t="s">
        <v>66</v>
      </c>
      <c r="C18" s="75">
        <v>7</v>
      </c>
      <c r="D18" s="73">
        <v>19</v>
      </c>
      <c r="E18" s="76">
        <v>11</v>
      </c>
      <c r="F18" s="76">
        <v>15</v>
      </c>
      <c r="G18" s="76">
        <v>7</v>
      </c>
      <c r="H18" s="76"/>
      <c r="I18" s="76"/>
      <c r="J18" s="76"/>
      <c r="K18" s="76"/>
      <c r="L18" s="76"/>
      <c r="M18" s="76"/>
      <c r="N18" s="76"/>
      <c r="O18" s="69">
        <f t="shared" ref="O18:O27" si="2">SUM(C18:N18)</f>
        <v>59</v>
      </c>
    </row>
    <row r="19" spans="2:15" x14ac:dyDescent="0.2">
      <c r="B19" s="67" t="s">
        <v>72</v>
      </c>
      <c r="C19" s="73">
        <v>0</v>
      </c>
      <c r="D19" s="73">
        <v>4</v>
      </c>
      <c r="E19" s="74">
        <v>0</v>
      </c>
      <c r="F19" s="74">
        <v>1</v>
      </c>
      <c r="G19" s="74">
        <v>0</v>
      </c>
      <c r="H19" s="74"/>
      <c r="I19" s="74"/>
      <c r="J19" s="74"/>
      <c r="K19" s="74"/>
      <c r="L19" s="74"/>
      <c r="M19" s="74"/>
      <c r="N19" s="74"/>
      <c r="O19" s="69">
        <f t="shared" si="2"/>
        <v>5</v>
      </c>
    </row>
    <row r="20" spans="2:15" x14ac:dyDescent="0.2">
      <c r="B20" s="67" t="s">
        <v>68</v>
      </c>
      <c r="C20" s="73">
        <v>25</v>
      </c>
      <c r="D20" s="73">
        <v>49</v>
      </c>
      <c r="E20" s="74">
        <v>68</v>
      </c>
      <c r="F20" s="74">
        <v>41</v>
      </c>
      <c r="G20" s="74">
        <v>19</v>
      </c>
      <c r="H20" s="74"/>
      <c r="I20" s="74"/>
      <c r="J20" s="74"/>
      <c r="K20" s="74"/>
      <c r="L20" s="74"/>
      <c r="M20" s="74"/>
      <c r="N20" s="74"/>
      <c r="O20" s="69">
        <f t="shared" si="2"/>
        <v>202</v>
      </c>
    </row>
    <row r="21" spans="2:15" x14ac:dyDescent="0.2">
      <c r="B21" s="67" t="s">
        <v>73</v>
      </c>
      <c r="C21" s="73">
        <v>2</v>
      </c>
      <c r="D21" s="73">
        <v>1</v>
      </c>
      <c r="E21" s="74">
        <v>2</v>
      </c>
      <c r="F21" s="74">
        <v>3</v>
      </c>
      <c r="G21" s="74">
        <v>2</v>
      </c>
      <c r="H21" s="74"/>
      <c r="I21" s="74"/>
      <c r="J21" s="74"/>
      <c r="K21" s="74"/>
      <c r="L21" s="74"/>
      <c r="M21" s="74"/>
      <c r="N21" s="74"/>
      <c r="O21" s="69">
        <f t="shared" si="2"/>
        <v>10</v>
      </c>
    </row>
    <row r="22" spans="2:15" x14ac:dyDescent="0.2">
      <c r="B22" s="67" t="s">
        <v>69</v>
      </c>
      <c r="C22" s="73">
        <v>3</v>
      </c>
      <c r="D22" s="73">
        <v>1</v>
      </c>
      <c r="E22" s="74">
        <v>1</v>
      </c>
      <c r="F22" s="74">
        <v>2</v>
      </c>
      <c r="G22" s="74">
        <v>1</v>
      </c>
      <c r="H22" s="74"/>
      <c r="I22" s="74"/>
      <c r="J22" s="74"/>
      <c r="K22" s="74"/>
      <c r="L22" s="74"/>
      <c r="M22" s="74"/>
      <c r="N22" s="74"/>
      <c r="O22" s="69">
        <f t="shared" si="2"/>
        <v>8</v>
      </c>
    </row>
    <row r="23" spans="2:15" x14ac:dyDescent="0.2">
      <c r="B23" s="67" t="s">
        <v>108</v>
      </c>
      <c r="C23" s="73">
        <v>0</v>
      </c>
      <c r="D23" s="73">
        <v>0</v>
      </c>
      <c r="E23" s="74">
        <v>0</v>
      </c>
      <c r="F23" s="74">
        <v>0</v>
      </c>
      <c r="G23" s="74">
        <v>0</v>
      </c>
      <c r="H23" s="74"/>
      <c r="I23" s="74"/>
      <c r="J23" s="74"/>
      <c r="K23" s="74"/>
      <c r="L23" s="74"/>
      <c r="M23" s="74"/>
      <c r="N23" s="74"/>
      <c r="O23" s="69">
        <f t="shared" si="2"/>
        <v>0</v>
      </c>
    </row>
    <row r="24" spans="2:15" x14ac:dyDescent="0.2">
      <c r="B24" s="67" t="s">
        <v>70</v>
      </c>
      <c r="C24" s="73">
        <v>1</v>
      </c>
      <c r="D24" s="73">
        <v>1</v>
      </c>
      <c r="E24" s="74">
        <v>3</v>
      </c>
      <c r="F24" s="74">
        <v>2</v>
      </c>
      <c r="G24" s="74">
        <v>0</v>
      </c>
      <c r="H24" s="74"/>
      <c r="I24" s="74"/>
      <c r="J24" s="74"/>
      <c r="K24" s="74"/>
      <c r="L24" s="74"/>
      <c r="M24" s="74"/>
      <c r="N24" s="74"/>
      <c r="O24" s="69">
        <f t="shared" si="2"/>
        <v>7</v>
      </c>
    </row>
    <row r="25" spans="2:15" x14ac:dyDescent="0.2">
      <c r="B25" s="67" t="s">
        <v>74</v>
      </c>
      <c r="C25" s="73">
        <v>0</v>
      </c>
      <c r="D25" s="73">
        <v>0</v>
      </c>
      <c r="E25" s="74">
        <v>0</v>
      </c>
      <c r="F25" s="74">
        <v>0</v>
      </c>
      <c r="G25" s="74">
        <v>0</v>
      </c>
      <c r="H25" s="74"/>
      <c r="I25" s="74"/>
      <c r="J25" s="74"/>
      <c r="K25" s="74"/>
      <c r="L25" s="74"/>
      <c r="M25" s="74"/>
      <c r="N25" s="74"/>
      <c r="O25" s="69">
        <f t="shared" si="2"/>
        <v>0</v>
      </c>
    </row>
    <row r="26" spans="2:15" x14ac:dyDescent="0.2">
      <c r="B26" s="67" t="s">
        <v>75</v>
      </c>
      <c r="C26" s="73">
        <v>0</v>
      </c>
      <c r="D26" s="73">
        <v>1</v>
      </c>
      <c r="E26" s="74">
        <v>1</v>
      </c>
      <c r="F26" s="74">
        <v>4</v>
      </c>
      <c r="G26" s="74">
        <v>0</v>
      </c>
      <c r="H26" s="74"/>
      <c r="I26" s="74"/>
      <c r="J26" s="74"/>
      <c r="K26" s="74"/>
      <c r="L26" s="74"/>
      <c r="M26" s="74"/>
      <c r="N26" s="74"/>
      <c r="O26" s="69">
        <f t="shared" si="2"/>
        <v>6</v>
      </c>
    </row>
    <row r="27" spans="2:15" x14ac:dyDescent="0.2">
      <c r="B27" s="67" t="s">
        <v>71</v>
      </c>
      <c r="C27" s="73">
        <v>0</v>
      </c>
      <c r="D27" s="73">
        <v>0</v>
      </c>
      <c r="E27" s="74">
        <v>0</v>
      </c>
      <c r="F27" s="74">
        <v>0</v>
      </c>
      <c r="G27" s="74">
        <v>0</v>
      </c>
      <c r="H27" s="74"/>
      <c r="I27" s="74"/>
      <c r="J27" s="74"/>
      <c r="K27" s="74"/>
      <c r="L27" s="74"/>
      <c r="M27" s="74"/>
      <c r="N27" s="74"/>
      <c r="O27" s="69">
        <f t="shared" si="2"/>
        <v>0</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0</v>
      </c>
      <c r="I28" s="77">
        <f t="shared" si="3"/>
        <v>0</v>
      </c>
      <c r="J28" s="77">
        <f t="shared" si="3"/>
        <v>0</v>
      </c>
      <c r="K28" s="77">
        <f t="shared" si="3"/>
        <v>0</v>
      </c>
      <c r="L28" s="77">
        <f t="shared" si="3"/>
        <v>0</v>
      </c>
      <c r="M28" s="77">
        <f t="shared" si="3"/>
        <v>0</v>
      </c>
      <c r="N28" s="77">
        <f t="shared" si="3"/>
        <v>0</v>
      </c>
      <c r="O28" s="69">
        <f>SUM(C28:N28)</f>
        <v>385</v>
      </c>
    </row>
    <row r="29" spans="2:15" x14ac:dyDescent="0.2">
      <c r="B29" s="5"/>
      <c r="C29" s="5"/>
      <c r="D29" s="5"/>
      <c r="E29" s="5"/>
      <c r="F29" s="5"/>
      <c r="G29" s="5"/>
      <c r="H29" s="5"/>
      <c r="I29" s="5"/>
      <c r="J29" s="5"/>
      <c r="K29" s="5"/>
      <c r="L29" s="5"/>
      <c r="M29" s="5"/>
      <c r="N29" s="5"/>
      <c r="O29" s="5"/>
    </row>
    <row r="30" spans="2:15" ht="24" customHeight="1" x14ac:dyDescent="0.2">
      <c r="B30" s="255" t="s">
        <v>283</v>
      </c>
      <c r="C30" s="255"/>
      <c r="D30" s="255"/>
      <c r="E30" s="255"/>
      <c r="F30" s="255"/>
      <c r="G30" s="255"/>
      <c r="H30" s="255"/>
      <c r="I30" s="255"/>
      <c r="J30" s="255"/>
      <c r="K30" s="255"/>
      <c r="L30" s="255"/>
      <c r="M30" s="255"/>
      <c r="N30" s="255"/>
      <c r="O30" s="255"/>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c r="I33" s="74"/>
      <c r="J33" s="74"/>
      <c r="K33" s="74"/>
      <c r="L33" s="74"/>
      <c r="M33" s="74"/>
      <c r="N33" s="74"/>
      <c r="O33" s="69">
        <f>SUM(C33:N33)</f>
        <v>45</v>
      </c>
    </row>
    <row r="34" spans="2:15" x14ac:dyDescent="0.2">
      <c r="B34" s="67" t="s">
        <v>66</v>
      </c>
      <c r="C34" s="75">
        <v>3</v>
      </c>
      <c r="D34" s="73">
        <v>10</v>
      </c>
      <c r="E34" s="76">
        <v>1</v>
      </c>
      <c r="F34" s="76">
        <v>2</v>
      </c>
      <c r="G34" s="76">
        <v>1</v>
      </c>
      <c r="H34" s="76"/>
      <c r="I34" s="76"/>
      <c r="J34" s="76"/>
      <c r="K34" s="76"/>
      <c r="L34" s="76"/>
      <c r="M34" s="76"/>
      <c r="N34" s="76"/>
      <c r="O34" s="69">
        <f t="shared" ref="O34:O42" si="4">SUM(C34:N34)</f>
        <v>17</v>
      </c>
    </row>
    <row r="35" spans="2:15" x14ac:dyDescent="0.2">
      <c r="B35" s="67" t="s">
        <v>72</v>
      </c>
      <c r="C35" s="73">
        <v>0</v>
      </c>
      <c r="D35" s="73">
        <v>0</v>
      </c>
      <c r="E35" s="74">
        <v>1</v>
      </c>
      <c r="F35" s="74">
        <v>0</v>
      </c>
      <c r="G35" s="74">
        <v>0</v>
      </c>
      <c r="H35" s="74"/>
      <c r="I35" s="74"/>
      <c r="J35" s="74"/>
      <c r="K35" s="74"/>
      <c r="L35" s="74"/>
      <c r="M35" s="74"/>
      <c r="N35" s="74"/>
      <c r="O35" s="69">
        <f t="shared" si="4"/>
        <v>1</v>
      </c>
    </row>
    <row r="36" spans="2:15" x14ac:dyDescent="0.2">
      <c r="B36" s="67" t="s">
        <v>68</v>
      </c>
      <c r="C36" s="73">
        <v>44</v>
      </c>
      <c r="D36" s="73">
        <v>5</v>
      </c>
      <c r="E36" s="74">
        <v>7</v>
      </c>
      <c r="F36" s="74">
        <v>6</v>
      </c>
      <c r="G36" s="74">
        <v>1</v>
      </c>
      <c r="H36" s="74"/>
      <c r="I36" s="74"/>
      <c r="J36" s="74"/>
      <c r="K36" s="74"/>
      <c r="L36" s="74"/>
      <c r="M36" s="74"/>
      <c r="N36" s="74"/>
      <c r="O36" s="69">
        <f t="shared" si="4"/>
        <v>63</v>
      </c>
    </row>
    <row r="37" spans="2:15" x14ac:dyDescent="0.2">
      <c r="B37" s="67" t="s">
        <v>73</v>
      </c>
      <c r="C37" s="73">
        <v>0</v>
      </c>
      <c r="D37" s="73">
        <v>0</v>
      </c>
      <c r="E37" s="74">
        <v>0</v>
      </c>
      <c r="F37" s="74">
        <v>0</v>
      </c>
      <c r="G37" s="74">
        <v>0</v>
      </c>
      <c r="H37" s="74"/>
      <c r="I37" s="74"/>
      <c r="J37" s="74"/>
      <c r="K37" s="74"/>
      <c r="L37" s="74"/>
      <c r="M37" s="74"/>
      <c r="N37" s="74"/>
      <c r="O37" s="69">
        <f t="shared" si="4"/>
        <v>0</v>
      </c>
    </row>
    <row r="38" spans="2:15" x14ac:dyDescent="0.2">
      <c r="B38" s="67" t="s">
        <v>69</v>
      </c>
      <c r="C38" s="73">
        <v>0</v>
      </c>
      <c r="D38" s="73">
        <v>0</v>
      </c>
      <c r="E38" s="74">
        <v>0</v>
      </c>
      <c r="F38" s="74">
        <v>0</v>
      </c>
      <c r="G38" s="74">
        <v>0</v>
      </c>
      <c r="H38" s="74"/>
      <c r="I38" s="74"/>
      <c r="J38" s="74"/>
      <c r="K38" s="74"/>
      <c r="L38" s="74"/>
      <c r="M38" s="74"/>
      <c r="N38" s="74"/>
      <c r="O38" s="69">
        <f t="shared" si="4"/>
        <v>0</v>
      </c>
    </row>
    <row r="39" spans="2:15" x14ac:dyDescent="0.2">
      <c r="B39" s="67" t="s">
        <v>70</v>
      </c>
      <c r="C39" s="73">
        <v>0</v>
      </c>
      <c r="D39" s="73">
        <v>0</v>
      </c>
      <c r="E39" s="74">
        <v>0</v>
      </c>
      <c r="F39" s="74">
        <v>0</v>
      </c>
      <c r="G39" s="74">
        <v>0</v>
      </c>
      <c r="H39" s="74"/>
      <c r="I39" s="74"/>
      <c r="J39" s="74"/>
      <c r="K39" s="74"/>
      <c r="L39" s="74"/>
      <c r="M39" s="74"/>
      <c r="N39" s="74"/>
      <c r="O39" s="69">
        <f t="shared" si="4"/>
        <v>0</v>
      </c>
    </row>
    <row r="40" spans="2:15" x14ac:dyDescent="0.2">
      <c r="B40" s="67" t="s">
        <v>74</v>
      </c>
      <c r="C40" s="73">
        <v>0</v>
      </c>
      <c r="D40" s="73">
        <v>0</v>
      </c>
      <c r="E40" s="74">
        <v>0</v>
      </c>
      <c r="F40" s="74">
        <v>0</v>
      </c>
      <c r="G40" s="74">
        <v>0</v>
      </c>
      <c r="H40" s="74"/>
      <c r="I40" s="74"/>
      <c r="J40" s="74"/>
      <c r="K40" s="74"/>
      <c r="L40" s="74"/>
      <c r="M40" s="74"/>
      <c r="N40" s="74"/>
      <c r="O40" s="69">
        <f t="shared" si="4"/>
        <v>0</v>
      </c>
    </row>
    <row r="41" spans="2:15" x14ac:dyDescent="0.2">
      <c r="B41" s="67" t="s">
        <v>75</v>
      </c>
      <c r="C41" s="73">
        <v>0</v>
      </c>
      <c r="D41" s="73">
        <v>0</v>
      </c>
      <c r="E41" s="74">
        <v>0</v>
      </c>
      <c r="F41" s="74">
        <v>0</v>
      </c>
      <c r="G41" s="74">
        <v>0</v>
      </c>
      <c r="H41" s="74"/>
      <c r="I41" s="74"/>
      <c r="J41" s="74"/>
      <c r="K41" s="74"/>
      <c r="L41" s="74"/>
      <c r="M41" s="74"/>
      <c r="N41" s="74"/>
      <c r="O41" s="69">
        <f t="shared" si="4"/>
        <v>0</v>
      </c>
    </row>
    <row r="42" spans="2:15" x14ac:dyDescent="0.2">
      <c r="B42" s="67" t="s">
        <v>71</v>
      </c>
      <c r="C42" s="73">
        <v>2</v>
      </c>
      <c r="D42" s="73">
        <v>0</v>
      </c>
      <c r="E42" s="74">
        <v>1</v>
      </c>
      <c r="F42" s="74">
        <v>0</v>
      </c>
      <c r="G42" s="74">
        <v>0</v>
      </c>
      <c r="H42" s="74"/>
      <c r="I42" s="74"/>
      <c r="J42" s="74"/>
      <c r="K42" s="74"/>
      <c r="L42" s="74"/>
      <c r="M42" s="74"/>
      <c r="N42" s="74"/>
      <c r="O42" s="69">
        <f t="shared" si="4"/>
        <v>3</v>
      </c>
    </row>
    <row r="43" spans="2:15" ht="13.5" thickBot="1" x14ac:dyDescent="0.25">
      <c r="B43" s="71" t="s">
        <v>64</v>
      </c>
      <c r="C43" s="77">
        <f t="shared" ref="C43:N43" si="5">SUM(C33:C42)</f>
        <v>56</v>
      </c>
      <c r="D43" s="77">
        <f t="shared" si="5"/>
        <v>32</v>
      </c>
      <c r="E43" s="77">
        <f t="shared" si="5"/>
        <v>22</v>
      </c>
      <c r="F43" s="77">
        <f t="shared" si="5"/>
        <v>12</v>
      </c>
      <c r="G43" s="77">
        <f t="shared" si="5"/>
        <v>7</v>
      </c>
      <c r="H43" s="77">
        <f t="shared" si="5"/>
        <v>0</v>
      </c>
      <c r="I43" s="77">
        <f t="shared" si="5"/>
        <v>0</v>
      </c>
      <c r="J43" s="77">
        <f t="shared" si="5"/>
        <v>0</v>
      </c>
      <c r="K43" s="77">
        <f t="shared" si="5"/>
        <v>0</v>
      </c>
      <c r="L43" s="77">
        <f t="shared" si="5"/>
        <v>0</v>
      </c>
      <c r="M43" s="77">
        <f t="shared" si="5"/>
        <v>0</v>
      </c>
      <c r="N43" s="77">
        <f t="shared" si="5"/>
        <v>0</v>
      </c>
      <c r="O43" s="69">
        <f>SUM(C43:N43)</f>
        <v>129</v>
      </c>
    </row>
    <row r="44" spans="2:15" x14ac:dyDescent="0.2">
      <c r="B44" s="5"/>
      <c r="C44" s="5"/>
      <c r="D44" s="5"/>
      <c r="E44" s="5"/>
      <c r="F44" s="5"/>
      <c r="G44" s="5"/>
      <c r="H44" s="5"/>
      <c r="I44" s="5"/>
      <c r="J44" s="5"/>
      <c r="K44" s="5"/>
      <c r="L44" s="5"/>
      <c r="M44" s="5"/>
      <c r="N44" s="5"/>
      <c r="O44" s="5"/>
    </row>
    <row r="45" spans="2:15" ht="24" customHeight="1" x14ac:dyDescent="0.2">
      <c r="B45" s="255" t="s">
        <v>284</v>
      </c>
      <c r="C45" s="255"/>
      <c r="D45" s="255"/>
      <c r="E45" s="255"/>
      <c r="F45" s="255"/>
      <c r="G45" s="255"/>
      <c r="H45" s="255"/>
      <c r="I45" s="255"/>
      <c r="J45" s="255"/>
      <c r="K45" s="255"/>
      <c r="L45" s="255"/>
      <c r="M45" s="255"/>
      <c r="N45" s="255"/>
      <c r="O45" s="255"/>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c r="I48" s="74"/>
      <c r="J48" s="74"/>
      <c r="K48" s="74"/>
      <c r="L48" s="74"/>
      <c r="M48" s="74"/>
      <c r="N48" s="74"/>
      <c r="O48" s="69">
        <f>SUM(C48:N48)</f>
        <v>17</v>
      </c>
    </row>
    <row r="49" spans="2:15" ht="13.5" thickBot="1" x14ac:dyDescent="0.25">
      <c r="B49" s="71" t="s">
        <v>64</v>
      </c>
      <c r="C49" s="77">
        <f t="shared" ref="C49:M49" si="6">C48</f>
        <v>2</v>
      </c>
      <c r="D49" s="77">
        <f t="shared" si="6"/>
        <v>4</v>
      </c>
      <c r="E49" s="77">
        <f t="shared" si="6"/>
        <v>5</v>
      </c>
      <c r="F49" s="77">
        <f t="shared" si="6"/>
        <v>3</v>
      </c>
      <c r="G49" s="77">
        <f t="shared" si="6"/>
        <v>3</v>
      </c>
      <c r="H49" s="77">
        <f t="shared" si="6"/>
        <v>0</v>
      </c>
      <c r="I49" s="77">
        <f t="shared" si="6"/>
        <v>0</v>
      </c>
      <c r="J49" s="77">
        <f t="shared" si="6"/>
        <v>0</v>
      </c>
      <c r="K49" s="77">
        <f t="shared" si="6"/>
        <v>0</v>
      </c>
      <c r="L49" s="77">
        <f t="shared" si="6"/>
        <v>0</v>
      </c>
      <c r="M49" s="77">
        <f t="shared" si="6"/>
        <v>0</v>
      </c>
      <c r="N49" s="77">
        <f>N48</f>
        <v>0</v>
      </c>
      <c r="O49" s="69">
        <f>SUM(C49:N49)</f>
        <v>17</v>
      </c>
    </row>
    <row r="50" spans="2:15" x14ac:dyDescent="0.2">
      <c r="B50" s="5"/>
      <c r="C50" s="5"/>
      <c r="D50" s="5"/>
      <c r="E50" s="5"/>
      <c r="F50" s="5"/>
      <c r="G50" s="5"/>
      <c r="H50" s="5"/>
      <c r="I50" s="5"/>
      <c r="J50" s="5"/>
      <c r="K50" s="5"/>
      <c r="L50" s="5"/>
      <c r="M50" s="5"/>
      <c r="N50" s="5"/>
      <c r="O50" s="5"/>
    </row>
    <row r="51" spans="2:15" x14ac:dyDescent="0.2">
      <c r="B51" s="57" t="s">
        <v>44</v>
      </c>
      <c r="C51" s="5"/>
      <c r="D51" s="5"/>
      <c r="E51" s="5"/>
      <c r="F51" s="5"/>
      <c r="G51" s="5"/>
      <c r="H51" s="5"/>
      <c r="I51" s="5"/>
      <c r="J51" s="5"/>
      <c r="K51" s="5"/>
      <c r="L51" s="5"/>
      <c r="M51" s="5"/>
      <c r="N51" s="5"/>
      <c r="O51" s="5"/>
    </row>
    <row r="52" spans="2:15" x14ac:dyDescent="0.2">
      <c r="B52" s="57" t="s">
        <v>45</v>
      </c>
      <c r="C52" s="5"/>
      <c r="D52" s="5"/>
      <c r="E52" s="5"/>
      <c r="F52" s="5"/>
      <c r="G52" s="5"/>
      <c r="H52" s="5"/>
      <c r="I52" s="5"/>
      <c r="J52" s="5"/>
      <c r="K52" s="5"/>
      <c r="L52" s="5"/>
      <c r="M52" s="5"/>
      <c r="N52" s="5"/>
      <c r="O52" s="5"/>
    </row>
    <row r="53" spans="2:15" x14ac:dyDescent="0.2">
      <c r="B53" s="57"/>
      <c r="C53" s="5"/>
      <c r="D53" s="5"/>
      <c r="E53" s="5"/>
      <c r="F53" s="5"/>
      <c r="G53" s="5"/>
      <c r="H53" s="5"/>
      <c r="I53" s="5"/>
      <c r="J53" s="5"/>
      <c r="K53" s="5"/>
      <c r="L53" s="5"/>
      <c r="M53" s="5"/>
      <c r="N53" s="5"/>
      <c r="O53" s="5"/>
    </row>
    <row r="54" spans="2:15" x14ac:dyDescent="0.2">
      <c r="B54" s="55"/>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F15" sqref="F15"/>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7" t="s">
        <v>285</v>
      </c>
      <c r="C1" s="257"/>
      <c r="D1" s="257"/>
      <c r="E1" s="257"/>
      <c r="F1" s="257"/>
      <c r="G1" s="257"/>
      <c r="H1" s="257"/>
      <c r="I1" s="257"/>
      <c r="J1" s="257"/>
      <c r="K1" s="257"/>
      <c r="L1" s="257"/>
      <c r="M1" s="257"/>
      <c r="N1" s="257"/>
      <c r="O1" s="257"/>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c r="I4" s="84"/>
      <c r="J4" s="84"/>
      <c r="K4" s="84"/>
      <c r="L4" s="85"/>
      <c r="M4" s="84"/>
      <c r="N4" s="84"/>
      <c r="O4" s="86">
        <f>SUM(C4:N4)</f>
        <v>371609.04</v>
      </c>
      <c r="P4" s="87"/>
      <c r="Q4" s="88"/>
    </row>
    <row r="5" spans="2:43" s="79" customFormat="1" ht="12.75" thickBot="1" x14ac:dyDescent="0.25">
      <c r="B5" s="67" t="s">
        <v>80</v>
      </c>
      <c r="C5" s="83">
        <v>185599.37</v>
      </c>
      <c r="D5" s="83">
        <v>258834.29</v>
      </c>
      <c r="E5" s="83">
        <v>400519.21</v>
      </c>
      <c r="F5" s="83">
        <v>265397.46000000002</v>
      </c>
      <c r="G5" s="83">
        <v>297006.03000000003</v>
      </c>
      <c r="H5" s="84"/>
      <c r="I5" s="84"/>
      <c r="J5" s="84"/>
      <c r="K5" s="84"/>
      <c r="L5" s="84"/>
      <c r="M5" s="84"/>
      <c r="N5" s="84"/>
      <c r="O5" s="86">
        <f>SUM(C5:N5)</f>
        <v>1407356.36</v>
      </c>
      <c r="P5" s="87"/>
      <c r="Q5" s="88"/>
    </row>
    <row r="6" spans="2:43" s="79" customFormat="1" ht="12.75" thickBot="1" x14ac:dyDescent="0.25">
      <c r="B6" s="89" t="s">
        <v>81</v>
      </c>
      <c r="C6" s="83">
        <v>0</v>
      </c>
      <c r="D6" s="83">
        <v>0</v>
      </c>
      <c r="E6" s="83">
        <v>0</v>
      </c>
      <c r="F6" s="84">
        <v>0</v>
      </c>
      <c r="G6" s="84">
        <v>0</v>
      </c>
      <c r="H6" s="84"/>
      <c r="I6" s="84"/>
      <c r="J6" s="84"/>
      <c r="K6" s="84"/>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0</v>
      </c>
      <c r="I7" s="93">
        <f t="shared" si="0"/>
        <v>0</v>
      </c>
      <c r="J7" s="93">
        <f t="shared" si="0"/>
        <v>0</v>
      </c>
      <c r="K7" s="93">
        <f t="shared" si="0"/>
        <v>0</v>
      </c>
      <c r="L7" s="93">
        <f t="shared" si="0"/>
        <v>0</v>
      </c>
      <c r="M7" s="93">
        <f t="shared" si="0"/>
        <v>0</v>
      </c>
      <c r="N7" s="93">
        <f t="shared" si="0"/>
        <v>0</v>
      </c>
      <c r="O7" s="86">
        <f>SUM(C7:N7)</f>
        <v>1778965.4</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6" t="s">
        <v>286</v>
      </c>
      <c r="C10" s="256"/>
      <c r="D10" s="256"/>
      <c r="E10" s="256"/>
      <c r="F10" s="256"/>
      <c r="G10" s="256"/>
      <c r="H10" s="256"/>
      <c r="I10" s="256"/>
      <c r="J10" s="256"/>
      <c r="K10" s="256"/>
      <c r="L10" s="256"/>
      <c r="M10" s="256"/>
      <c r="N10" s="256"/>
      <c r="O10" s="256"/>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83"/>
      <c r="I13" s="101"/>
      <c r="J13" s="101"/>
      <c r="K13" s="101"/>
      <c r="L13" s="101"/>
      <c r="M13" s="101"/>
      <c r="N13" s="102">
        <v>119359.72100000001</v>
      </c>
      <c r="O13" s="103">
        <f>SUM(C13:N13)</f>
        <v>761354.81910148007</v>
      </c>
      <c r="P13" s="80"/>
    </row>
    <row r="14" spans="2:43" s="79" customFormat="1" ht="36.75" customHeight="1" x14ac:dyDescent="0.2">
      <c r="B14" s="99" t="s">
        <v>85</v>
      </c>
      <c r="C14" s="100">
        <v>7962</v>
      </c>
      <c r="D14" s="100">
        <v>9236</v>
      </c>
      <c r="E14" s="100">
        <v>13010</v>
      </c>
      <c r="F14" s="100">
        <v>9075</v>
      </c>
      <c r="G14" s="100">
        <v>10124</v>
      </c>
      <c r="H14" s="83"/>
      <c r="I14" s="101"/>
      <c r="J14" s="101"/>
      <c r="K14" s="101"/>
      <c r="L14" s="101"/>
      <c r="M14" s="101"/>
      <c r="N14" s="102">
        <v>14296.007</v>
      </c>
      <c r="O14" s="103">
        <f>SUM(C14:N14)</f>
        <v>63703.006999999998</v>
      </c>
      <c r="P14" s="80"/>
    </row>
    <row r="15" spans="2:43" s="79" customFormat="1" ht="36" x14ac:dyDescent="0.2">
      <c r="B15" s="104" t="s">
        <v>86</v>
      </c>
      <c r="C15" s="100">
        <v>1947</v>
      </c>
      <c r="D15" s="100">
        <v>2918</v>
      </c>
      <c r="E15" s="100">
        <v>3081</v>
      </c>
      <c r="F15" s="100">
        <v>2389</v>
      </c>
      <c r="G15" s="100">
        <v>2284</v>
      </c>
      <c r="H15" s="83"/>
      <c r="I15" s="101"/>
      <c r="J15" s="101"/>
      <c r="K15" s="101"/>
      <c r="L15" s="101"/>
      <c r="M15" s="101"/>
      <c r="N15" s="102">
        <v>2124</v>
      </c>
      <c r="O15" s="103">
        <f>SUM(C15:N15)</f>
        <v>14743</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0</v>
      </c>
      <c r="I16" s="106">
        <f t="shared" si="1"/>
        <v>0</v>
      </c>
      <c r="J16" s="106">
        <f t="shared" si="1"/>
        <v>0</v>
      </c>
      <c r="K16" s="106">
        <f t="shared" si="1"/>
        <v>0</v>
      </c>
      <c r="L16" s="106">
        <f t="shared" si="1"/>
        <v>0</v>
      </c>
      <c r="M16" s="106">
        <f t="shared" si="1"/>
        <v>0</v>
      </c>
      <c r="N16" s="106">
        <f t="shared" si="1"/>
        <v>135779.728</v>
      </c>
      <c r="O16" s="103">
        <f>SUM(C16:N16)</f>
        <v>839800.82610148005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6" t="s">
        <v>287</v>
      </c>
      <c r="C21" s="256"/>
      <c r="D21" s="256"/>
      <c r="E21" s="256"/>
      <c r="F21" s="256"/>
      <c r="G21" s="256"/>
      <c r="H21" s="256"/>
      <c r="I21" s="256"/>
      <c r="J21" s="256"/>
      <c r="K21" s="256"/>
      <c r="L21" s="256"/>
      <c r="M21" s="256"/>
      <c r="N21" s="256"/>
      <c r="O21" s="256"/>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c r="I24" s="119"/>
      <c r="J24" s="119"/>
      <c r="K24" s="118"/>
      <c r="L24" s="118"/>
      <c r="M24" s="118"/>
      <c r="N24" s="118"/>
      <c r="O24" s="120">
        <f>SUM(C24:N24)</f>
        <v>142522.59299999999</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0</v>
      </c>
      <c r="I25" s="122">
        <f t="shared" si="2"/>
        <v>0</v>
      </c>
      <c r="J25" s="122">
        <f t="shared" si="2"/>
        <v>0</v>
      </c>
      <c r="K25" s="122">
        <f t="shared" si="2"/>
        <v>0</v>
      </c>
      <c r="L25" s="122">
        <f t="shared" si="2"/>
        <v>0</v>
      </c>
      <c r="M25" s="122">
        <f t="shared" si="2"/>
        <v>0</v>
      </c>
      <c r="N25" s="122">
        <f t="shared" si="2"/>
        <v>0</v>
      </c>
      <c r="O25" s="120">
        <f>SUM(C25:N25)</f>
        <v>142522.59299999999</v>
      </c>
    </row>
    <row r="26" spans="2:17" s="79" customFormat="1" x14ac:dyDescent="0.2">
      <c r="B26" s="95" t="s">
        <v>83</v>
      </c>
    </row>
    <row r="27" spans="2:17" s="79" customFormat="1" x14ac:dyDescent="0.2">
      <c r="B27" s="95" t="s">
        <v>82</v>
      </c>
    </row>
    <row r="28" spans="2:17" s="79" customFormat="1" x14ac:dyDescent="0.2">
      <c r="B28" s="256" t="s">
        <v>288</v>
      </c>
      <c r="C28" s="256"/>
      <c r="D28" s="256"/>
      <c r="E28" s="256"/>
      <c r="F28" s="256"/>
      <c r="G28" s="256"/>
      <c r="H28" s="256"/>
      <c r="I28" s="256"/>
      <c r="J28" s="256"/>
      <c r="K28" s="256"/>
      <c r="L28" s="256"/>
      <c r="M28" s="256"/>
      <c r="N28" s="256"/>
      <c r="O28" s="256"/>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c r="I31" s="123"/>
      <c r="J31" s="123"/>
      <c r="K31" s="123"/>
      <c r="L31" s="123"/>
      <c r="M31" s="123"/>
      <c r="N31" s="123"/>
      <c r="O31" s="124">
        <f>SUM(C31:N31)</f>
        <v>2784.009</v>
      </c>
    </row>
    <row r="32" spans="2:17" s="80" customFormat="1" ht="14.25" customHeight="1" x14ac:dyDescent="0.2">
      <c r="B32" s="67" t="s">
        <v>92</v>
      </c>
      <c r="C32" s="123">
        <v>2270.5070000000001</v>
      </c>
      <c r="D32" s="123">
        <v>0</v>
      </c>
      <c r="E32" s="123">
        <v>0</v>
      </c>
      <c r="F32" s="123">
        <v>608.99</v>
      </c>
      <c r="G32" s="123">
        <v>0</v>
      </c>
      <c r="H32" s="123"/>
      <c r="I32" s="123"/>
      <c r="J32" s="123"/>
      <c r="K32" s="123"/>
      <c r="L32" s="123"/>
      <c r="M32" s="123"/>
      <c r="N32" s="123"/>
      <c r="O32" s="124">
        <f>SUM(C32:N32)</f>
        <v>2879.4970000000003</v>
      </c>
    </row>
    <row r="33" spans="2:16" s="80" customFormat="1" ht="14.25" customHeight="1" x14ac:dyDescent="0.2">
      <c r="B33" s="67" t="s">
        <v>273</v>
      </c>
      <c r="C33" s="123">
        <v>0</v>
      </c>
      <c r="D33" s="123">
        <v>0</v>
      </c>
      <c r="E33" s="123">
        <v>0</v>
      </c>
      <c r="F33" s="123">
        <v>0</v>
      </c>
      <c r="G33" s="123">
        <v>0</v>
      </c>
      <c r="H33" s="123"/>
      <c r="I33" s="123"/>
      <c r="J33" s="123"/>
      <c r="K33" s="123"/>
      <c r="L33" s="123"/>
      <c r="M33" s="123"/>
      <c r="N33" s="123"/>
      <c r="O33" s="124">
        <f t="shared" ref="O33:O42" si="3">SUM(C33:N33)</f>
        <v>0</v>
      </c>
    </row>
    <row r="34" spans="2:16" s="5" customFormat="1" ht="14.25" customHeight="1" x14ac:dyDescent="0.2">
      <c r="B34" s="116" t="s">
        <v>93</v>
      </c>
      <c r="C34" s="117">
        <v>0</v>
      </c>
      <c r="D34" s="117">
        <v>0</v>
      </c>
      <c r="E34" s="117">
        <v>0</v>
      </c>
      <c r="F34" s="117">
        <v>12500.44</v>
      </c>
      <c r="G34" s="117">
        <v>0</v>
      </c>
      <c r="H34" s="117"/>
      <c r="I34" s="117"/>
      <c r="J34" s="117"/>
      <c r="K34" s="117"/>
      <c r="L34" s="117"/>
      <c r="M34" s="117"/>
      <c r="N34" s="117"/>
      <c r="O34" s="124">
        <f t="shared" si="3"/>
        <v>12500.44</v>
      </c>
    </row>
    <row r="35" spans="2:16" s="5" customFormat="1" ht="14.25" customHeight="1" x14ac:dyDescent="0.2">
      <c r="B35" s="125" t="s">
        <v>271</v>
      </c>
      <c r="C35" s="126">
        <v>0</v>
      </c>
      <c r="D35" s="126">
        <v>0</v>
      </c>
      <c r="E35" s="126">
        <v>0</v>
      </c>
      <c r="F35" s="126">
        <v>0</v>
      </c>
      <c r="G35" s="126">
        <v>0</v>
      </c>
      <c r="H35" s="126"/>
      <c r="I35" s="126"/>
      <c r="J35" s="126"/>
      <c r="K35" s="126"/>
      <c r="L35" s="126"/>
      <c r="M35" s="126"/>
      <c r="N35" s="126"/>
      <c r="O35" s="124">
        <f t="shared" si="3"/>
        <v>0</v>
      </c>
    </row>
    <row r="36" spans="2:16" s="5" customFormat="1" ht="14.25" customHeight="1" x14ac:dyDescent="0.2">
      <c r="B36" s="127" t="s">
        <v>109</v>
      </c>
      <c r="C36" s="126">
        <v>0</v>
      </c>
      <c r="D36" s="126">
        <v>0</v>
      </c>
      <c r="E36" s="126">
        <v>0</v>
      </c>
      <c r="F36" s="126">
        <v>0</v>
      </c>
      <c r="G36" s="126">
        <v>0</v>
      </c>
      <c r="H36" s="126"/>
      <c r="I36" s="126"/>
      <c r="J36" s="126"/>
      <c r="K36" s="126"/>
      <c r="L36" s="126"/>
      <c r="M36" s="126"/>
      <c r="N36" s="126"/>
      <c r="O36" s="124">
        <f t="shared" si="3"/>
        <v>0</v>
      </c>
    </row>
    <row r="37" spans="2:16" s="5" customFormat="1" ht="14.25" customHeight="1" x14ac:dyDescent="0.2">
      <c r="B37" s="127" t="s">
        <v>110</v>
      </c>
      <c r="C37" s="126">
        <v>400</v>
      </c>
      <c r="D37" s="126">
        <v>0</v>
      </c>
      <c r="E37" s="126">
        <v>0</v>
      </c>
      <c r="F37" s="126">
        <v>0</v>
      </c>
      <c r="G37" s="126">
        <v>0</v>
      </c>
      <c r="H37" s="126"/>
      <c r="I37" s="126"/>
      <c r="J37" s="126"/>
      <c r="K37" s="126"/>
      <c r="L37" s="126"/>
      <c r="M37" s="126"/>
      <c r="N37" s="126"/>
      <c r="O37" s="124">
        <f t="shared" si="3"/>
        <v>400</v>
      </c>
    </row>
    <row r="38" spans="2:16" s="79" customFormat="1" ht="14.25" customHeight="1" x14ac:dyDescent="0.2">
      <c r="B38" s="128" t="s">
        <v>94</v>
      </c>
      <c r="C38" s="126">
        <v>67.563999999999993</v>
      </c>
      <c r="D38" s="126">
        <v>0</v>
      </c>
      <c r="E38" s="126">
        <v>0</v>
      </c>
      <c r="F38" s="126">
        <v>92.34</v>
      </c>
      <c r="G38" s="126">
        <v>0</v>
      </c>
      <c r="H38" s="126"/>
      <c r="I38" s="126"/>
      <c r="J38" s="126"/>
      <c r="K38" s="126"/>
      <c r="L38" s="126"/>
      <c r="M38" s="126"/>
      <c r="N38" s="126"/>
      <c r="O38" s="124">
        <f t="shared" si="3"/>
        <v>159.904</v>
      </c>
    </row>
    <row r="39" spans="2:16" s="80" customFormat="1" ht="14.25" customHeight="1" x14ac:dyDescent="0.2">
      <c r="B39" s="125" t="s">
        <v>95</v>
      </c>
      <c r="C39" s="123">
        <v>27</v>
      </c>
      <c r="D39" s="123">
        <v>0</v>
      </c>
      <c r="E39" s="123">
        <v>0</v>
      </c>
      <c r="F39" s="123">
        <v>5</v>
      </c>
      <c r="G39" s="123">
        <v>0</v>
      </c>
      <c r="H39" s="123"/>
      <c r="I39" s="123"/>
      <c r="J39" s="123"/>
      <c r="K39" s="123"/>
      <c r="L39" s="123"/>
      <c r="M39" s="123"/>
      <c r="N39" s="123"/>
      <c r="O39" s="124">
        <f t="shared" si="3"/>
        <v>32</v>
      </c>
    </row>
    <row r="40" spans="2:16" s="79" customFormat="1" ht="14.25" customHeight="1" x14ac:dyDescent="0.2">
      <c r="B40" s="129" t="s">
        <v>96</v>
      </c>
      <c r="C40" s="130">
        <f>SUM(C41)</f>
        <v>6101.9930000000004</v>
      </c>
      <c r="D40" s="130">
        <f t="shared" ref="D40:N40" si="4">SUM(D41)</f>
        <v>5444.9459999999999</v>
      </c>
      <c r="E40" s="130">
        <f t="shared" si="4"/>
        <v>0</v>
      </c>
      <c r="F40" s="130">
        <f t="shared" si="4"/>
        <v>5683.4840000000004</v>
      </c>
      <c r="G40" s="130">
        <f t="shared" si="4"/>
        <v>10605.17</v>
      </c>
      <c r="H40" s="130">
        <f t="shared" si="4"/>
        <v>0</v>
      </c>
      <c r="I40" s="130">
        <f t="shared" si="4"/>
        <v>0</v>
      </c>
      <c r="J40" s="130">
        <f t="shared" si="4"/>
        <v>0</v>
      </c>
      <c r="K40" s="130">
        <f t="shared" si="4"/>
        <v>0</v>
      </c>
      <c r="L40" s="130">
        <f t="shared" si="4"/>
        <v>0</v>
      </c>
      <c r="M40" s="130">
        <f t="shared" si="4"/>
        <v>0</v>
      </c>
      <c r="N40" s="130">
        <f t="shared" si="4"/>
        <v>0</v>
      </c>
      <c r="O40" s="124">
        <f t="shared" si="3"/>
        <v>27835.593000000001</v>
      </c>
    </row>
    <row r="41" spans="2:16" s="79" customFormat="1" ht="14.25" customHeight="1" x14ac:dyDescent="0.2">
      <c r="B41" s="131" t="s">
        <v>104</v>
      </c>
      <c r="C41" s="117">
        <v>6101.9930000000004</v>
      </c>
      <c r="D41" s="117">
        <v>5444.9459999999999</v>
      </c>
      <c r="E41" s="117">
        <v>0</v>
      </c>
      <c r="F41" s="117">
        <v>5683.4840000000004</v>
      </c>
      <c r="G41" s="117">
        <v>10605.17</v>
      </c>
      <c r="H41" s="117"/>
      <c r="I41" s="117"/>
      <c r="J41" s="117"/>
      <c r="K41" s="117"/>
      <c r="L41" s="117"/>
      <c r="M41" s="117"/>
      <c r="N41" s="117"/>
      <c r="O41" s="124">
        <f t="shared" si="3"/>
        <v>27835.593000000001</v>
      </c>
    </row>
    <row r="42" spans="2:16" s="79" customFormat="1" ht="15" customHeight="1" thickBot="1" x14ac:dyDescent="0.25">
      <c r="B42" s="105" t="s">
        <v>64</v>
      </c>
      <c r="C42" s="122">
        <f>C31+C32+C33+C34+C35+C36+C37+C38+C40</f>
        <v>10377.664000000001</v>
      </c>
      <c r="D42" s="122">
        <f t="shared" ref="D42:N42" si="5">D31+D32+D33+D34+D35+D36+D37+D38+D40</f>
        <v>5444.9459999999999</v>
      </c>
      <c r="E42" s="122">
        <f t="shared" si="5"/>
        <v>252.339</v>
      </c>
      <c r="F42" s="122">
        <f t="shared" si="5"/>
        <v>19619.324000000001</v>
      </c>
      <c r="G42" s="122">
        <f t="shared" si="5"/>
        <v>10865.17</v>
      </c>
      <c r="H42" s="122">
        <f t="shared" si="5"/>
        <v>0</v>
      </c>
      <c r="I42" s="122">
        <f t="shared" si="5"/>
        <v>0</v>
      </c>
      <c r="J42" s="122">
        <f t="shared" si="5"/>
        <v>0</v>
      </c>
      <c r="K42" s="122">
        <f t="shared" si="5"/>
        <v>0</v>
      </c>
      <c r="L42" s="122">
        <f t="shared" si="5"/>
        <v>0</v>
      </c>
      <c r="M42" s="122">
        <f t="shared" si="5"/>
        <v>0</v>
      </c>
      <c r="N42" s="122">
        <f t="shared" si="5"/>
        <v>0</v>
      </c>
      <c r="O42" s="124">
        <f t="shared" si="3"/>
        <v>46559.442999999999</v>
      </c>
      <c r="P42" s="80"/>
    </row>
    <row r="43" spans="2:16" s="79" customFormat="1" x14ac:dyDescent="0.2">
      <c r="B43" s="95" t="s">
        <v>83</v>
      </c>
      <c r="C43" s="112"/>
      <c r="D43" s="112"/>
      <c r="E43" s="112"/>
      <c r="F43" s="112"/>
      <c r="G43" s="112"/>
      <c r="H43" s="112"/>
      <c r="I43" s="112"/>
      <c r="J43" s="112"/>
      <c r="K43" s="112"/>
      <c r="L43" s="112"/>
      <c r="M43" s="112"/>
      <c r="N43" s="112"/>
    </row>
    <row r="44" spans="2:16" s="79" customFormat="1" ht="5.25" customHeight="1" x14ac:dyDescent="0.2">
      <c r="B44" s="111"/>
      <c r="C44" s="112"/>
      <c r="D44" s="112"/>
      <c r="E44" s="112"/>
      <c r="F44" s="112"/>
      <c r="G44" s="112"/>
      <c r="H44" s="112"/>
      <c r="I44" s="112"/>
      <c r="J44" s="112"/>
      <c r="K44" s="112"/>
      <c r="L44" s="112"/>
      <c r="M44" s="112"/>
      <c r="N44" s="112"/>
    </row>
    <row r="45" spans="2:16" s="79" customFormat="1" x14ac:dyDescent="0.2">
      <c r="B45" s="256" t="s">
        <v>289</v>
      </c>
      <c r="C45" s="256"/>
      <c r="D45" s="256"/>
      <c r="E45" s="256"/>
      <c r="F45" s="256"/>
      <c r="G45" s="256"/>
      <c r="H45" s="256"/>
      <c r="I45" s="256"/>
      <c r="J45" s="256"/>
      <c r="K45" s="256"/>
      <c r="L45" s="256"/>
      <c r="M45" s="256"/>
      <c r="N45" s="256"/>
      <c r="O45" s="256"/>
    </row>
    <row r="46" spans="2:16" s="79" customFormat="1" ht="4.5" customHeight="1" thickBot="1" x14ac:dyDescent="0.25">
      <c r="B46" s="112"/>
      <c r="C46" s="112"/>
      <c r="D46" s="112"/>
      <c r="E46" s="112"/>
      <c r="F46" s="112"/>
      <c r="G46" s="112"/>
      <c r="H46" s="112"/>
      <c r="I46" s="112"/>
      <c r="J46" s="112"/>
      <c r="K46" s="112"/>
      <c r="L46" s="112"/>
      <c r="M46" s="112"/>
      <c r="N46" s="112"/>
    </row>
    <row r="47" spans="2:16" s="79" customFormat="1" x14ac:dyDescent="0.2">
      <c r="B47" s="113" t="s">
        <v>89</v>
      </c>
      <c r="C47" s="114" t="s">
        <v>52</v>
      </c>
      <c r="D47" s="114" t="s">
        <v>53</v>
      </c>
      <c r="E47" s="114" t="s">
        <v>54</v>
      </c>
      <c r="F47" s="114" t="s">
        <v>55</v>
      </c>
      <c r="G47" s="114" t="s">
        <v>56</v>
      </c>
      <c r="H47" s="114" t="s">
        <v>57</v>
      </c>
      <c r="I47" s="114" t="s">
        <v>58</v>
      </c>
      <c r="J47" s="114" t="s">
        <v>59</v>
      </c>
      <c r="K47" s="114" t="s">
        <v>60</v>
      </c>
      <c r="L47" s="114" t="s">
        <v>61</v>
      </c>
      <c r="M47" s="114" t="s">
        <v>62</v>
      </c>
      <c r="N47" s="114" t="s">
        <v>63</v>
      </c>
      <c r="O47" s="115" t="s">
        <v>64</v>
      </c>
    </row>
    <row r="48" spans="2:16" s="79" customFormat="1" x14ac:dyDescent="0.2">
      <c r="B48" s="125" t="s">
        <v>97</v>
      </c>
      <c r="C48" s="117">
        <v>722.99</v>
      </c>
      <c r="D48" s="117">
        <v>491.18</v>
      </c>
      <c r="E48" s="117">
        <v>415.33</v>
      </c>
      <c r="F48" s="117">
        <v>589</v>
      </c>
      <c r="G48" s="117">
        <v>271.7</v>
      </c>
      <c r="H48" s="117"/>
      <c r="I48" s="117"/>
      <c r="J48" s="117"/>
      <c r="K48" s="117"/>
      <c r="L48" s="117"/>
      <c r="M48" s="117"/>
      <c r="N48" s="117"/>
      <c r="O48" s="124">
        <f t="shared" ref="O48:O59" si="6">SUM(C48:N48)</f>
        <v>2490.1999999999998</v>
      </c>
    </row>
    <row r="49" spans="2:15" s="79" customFormat="1" x14ac:dyDescent="0.2">
      <c r="B49" s="125" t="s">
        <v>98</v>
      </c>
      <c r="C49" s="117">
        <v>410.68799999999999</v>
      </c>
      <c r="D49" s="117">
        <v>2796.7359999999999</v>
      </c>
      <c r="E49" s="117">
        <v>1615.54</v>
      </c>
      <c r="F49" s="117">
        <f>242+360.44</f>
        <v>602.44000000000005</v>
      </c>
      <c r="G49" s="117">
        <v>479.08</v>
      </c>
      <c r="H49" s="117"/>
      <c r="I49" s="117"/>
      <c r="J49" s="117"/>
      <c r="K49" s="117"/>
      <c r="L49" s="117"/>
      <c r="M49" s="117"/>
      <c r="N49" s="117"/>
      <c r="O49" s="124">
        <f t="shared" si="6"/>
        <v>5904.4840000000004</v>
      </c>
    </row>
    <row r="50" spans="2:15" s="79" customFormat="1" x14ac:dyDescent="0.2">
      <c r="B50" s="125" t="s">
        <v>271</v>
      </c>
      <c r="C50" s="126">
        <v>0</v>
      </c>
      <c r="D50" s="126">
        <v>0</v>
      </c>
      <c r="E50" s="126">
        <v>0</v>
      </c>
      <c r="F50" s="126">
        <v>0</v>
      </c>
      <c r="G50" s="126">
        <v>0</v>
      </c>
      <c r="H50" s="126"/>
      <c r="I50" s="126"/>
      <c r="J50" s="126"/>
      <c r="K50" s="126"/>
      <c r="L50" s="126"/>
      <c r="M50" s="126"/>
      <c r="N50" s="126"/>
      <c r="O50" s="124">
        <f t="shared" si="6"/>
        <v>0</v>
      </c>
    </row>
    <row r="51" spans="2:15" s="80" customFormat="1" x14ac:dyDescent="0.2">
      <c r="B51" s="127" t="s">
        <v>109</v>
      </c>
      <c r="C51" s="132">
        <v>0</v>
      </c>
      <c r="D51" s="132">
        <v>0</v>
      </c>
      <c r="E51" s="132">
        <v>0</v>
      </c>
      <c r="F51" s="132">
        <v>0</v>
      </c>
      <c r="G51" s="132">
        <v>0</v>
      </c>
      <c r="H51" s="132"/>
      <c r="I51" s="126"/>
      <c r="J51" s="126"/>
      <c r="K51" s="126"/>
      <c r="L51" s="126"/>
      <c r="M51" s="126"/>
      <c r="N51" s="126"/>
      <c r="O51" s="124">
        <f t="shared" ref="O51" si="7">SUM(C51:N51)</f>
        <v>0</v>
      </c>
    </row>
    <row r="52" spans="2:15" s="80" customFormat="1" x14ac:dyDescent="0.2">
      <c r="B52" s="127" t="s">
        <v>110</v>
      </c>
      <c r="C52" s="132">
        <v>0</v>
      </c>
      <c r="D52" s="132">
        <v>249.75</v>
      </c>
      <c r="E52" s="132">
        <v>0</v>
      </c>
      <c r="F52" s="132">
        <v>0</v>
      </c>
      <c r="G52" s="132">
        <v>0</v>
      </c>
      <c r="H52" s="132"/>
      <c r="I52" s="126"/>
      <c r="J52" s="126"/>
      <c r="K52" s="126"/>
      <c r="L52" s="126"/>
      <c r="M52" s="126"/>
      <c r="N52" s="126"/>
      <c r="O52" s="124">
        <f t="shared" si="6"/>
        <v>249.75</v>
      </c>
    </row>
    <row r="53" spans="2:15" s="79" customFormat="1" x14ac:dyDescent="0.2">
      <c r="B53" s="128" t="s">
        <v>99</v>
      </c>
      <c r="C53" s="117">
        <v>0</v>
      </c>
      <c r="D53" s="117">
        <v>0</v>
      </c>
      <c r="E53" s="117">
        <v>0</v>
      </c>
      <c r="F53" s="117">
        <v>0</v>
      </c>
      <c r="G53" s="117">
        <v>0</v>
      </c>
      <c r="H53" s="117"/>
      <c r="I53" s="117"/>
      <c r="J53" s="117"/>
      <c r="K53" s="117"/>
      <c r="L53" s="117"/>
      <c r="M53" s="117"/>
      <c r="N53" s="117"/>
      <c r="O53" s="124">
        <f t="shared" si="6"/>
        <v>0</v>
      </c>
    </row>
    <row r="54" spans="2:15" s="79" customFormat="1" x14ac:dyDescent="0.2">
      <c r="B54" s="133" t="s">
        <v>100</v>
      </c>
      <c r="C54" s="126">
        <v>0</v>
      </c>
      <c r="D54" s="126">
        <v>0</v>
      </c>
      <c r="E54" s="126">
        <v>0</v>
      </c>
      <c r="F54" s="126">
        <v>0</v>
      </c>
      <c r="G54" s="134">
        <v>0</v>
      </c>
      <c r="H54" s="134"/>
      <c r="I54" s="134"/>
      <c r="J54" s="134"/>
      <c r="K54" s="134"/>
      <c r="L54" s="134"/>
      <c r="M54" s="134"/>
      <c r="N54" s="134"/>
      <c r="O54" s="124">
        <f t="shared" si="6"/>
        <v>0</v>
      </c>
    </row>
    <row r="55" spans="2:15" s="79" customFormat="1" x14ac:dyDescent="0.2">
      <c r="B55" s="135" t="s">
        <v>96</v>
      </c>
      <c r="C55" s="136">
        <f>SUM(C56:C58)</f>
        <v>596.14</v>
      </c>
      <c r="D55" s="136">
        <f>SUM(D56:D58)</f>
        <v>833.06999999999994</v>
      </c>
      <c r="E55" s="136">
        <f t="shared" ref="E55:N55" si="8">SUM(E56:E58)</f>
        <v>895.33100000000002</v>
      </c>
      <c r="F55" s="136">
        <f t="shared" si="8"/>
        <v>686.08999999999992</v>
      </c>
      <c r="G55" s="136">
        <f t="shared" si="8"/>
        <v>1091.57</v>
      </c>
      <c r="H55" s="136">
        <f t="shared" si="8"/>
        <v>0</v>
      </c>
      <c r="I55" s="136">
        <f t="shared" si="8"/>
        <v>0</v>
      </c>
      <c r="J55" s="136">
        <f t="shared" si="8"/>
        <v>0</v>
      </c>
      <c r="K55" s="136">
        <f t="shared" si="8"/>
        <v>0</v>
      </c>
      <c r="L55" s="136">
        <f t="shared" si="8"/>
        <v>0</v>
      </c>
      <c r="M55" s="136">
        <f t="shared" si="8"/>
        <v>0</v>
      </c>
      <c r="N55" s="136">
        <f t="shared" si="8"/>
        <v>0</v>
      </c>
      <c r="O55" s="124">
        <f t="shared" si="6"/>
        <v>4102.201</v>
      </c>
    </row>
    <row r="56" spans="2:15" s="79" customFormat="1" x14ac:dyDescent="0.2">
      <c r="B56" s="131" t="s">
        <v>105</v>
      </c>
      <c r="C56" s="117">
        <v>214.56</v>
      </c>
      <c r="D56" s="117">
        <v>351.53</v>
      </c>
      <c r="E56" s="126">
        <v>422.08</v>
      </c>
      <c r="F56" s="126">
        <v>255.89</v>
      </c>
      <c r="G56" s="134">
        <v>503.56</v>
      </c>
      <c r="H56" s="134"/>
      <c r="I56" s="134"/>
      <c r="J56" s="134"/>
      <c r="K56" s="134"/>
      <c r="L56" s="134"/>
      <c r="M56" s="134"/>
      <c r="N56" s="134"/>
      <c r="O56" s="124">
        <f t="shared" si="6"/>
        <v>1747.62</v>
      </c>
    </row>
    <row r="57" spans="2:15" s="79" customFormat="1" x14ac:dyDescent="0.2">
      <c r="B57" s="131" t="s">
        <v>106</v>
      </c>
      <c r="C57" s="117">
        <v>131.25</v>
      </c>
      <c r="D57" s="117">
        <v>205.12</v>
      </c>
      <c r="E57" s="126">
        <v>203.88</v>
      </c>
      <c r="F57" s="126">
        <v>168.37</v>
      </c>
      <c r="G57" s="134">
        <v>287.24</v>
      </c>
      <c r="H57" s="134"/>
      <c r="I57" s="134"/>
      <c r="J57" s="134"/>
      <c r="K57" s="134"/>
      <c r="L57" s="134"/>
      <c r="M57" s="134"/>
      <c r="N57" s="134"/>
      <c r="O57" s="124">
        <f t="shared" si="6"/>
        <v>995.86</v>
      </c>
    </row>
    <row r="58" spans="2:15" s="79" customFormat="1" x14ac:dyDescent="0.2">
      <c r="B58" s="131" t="s">
        <v>107</v>
      </c>
      <c r="C58" s="117">
        <v>250.33</v>
      </c>
      <c r="D58" s="117">
        <v>276.42</v>
      </c>
      <c r="E58" s="126">
        <v>269.37099999999998</v>
      </c>
      <c r="F58" s="126">
        <v>261.83</v>
      </c>
      <c r="G58" s="134">
        <v>300.77</v>
      </c>
      <c r="H58" s="134"/>
      <c r="I58" s="134"/>
      <c r="J58" s="134"/>
      <c r="K58" s="134"/>
      <c r="L58" s="134"/>
      <c r="M58" s="134"/>
      <c r="N58" s="134"/>
      <c r="O58" s="124">
        <f t="shared" si="6"/>
        <v>1358.721</v>
      </c>
    </row>
    <row r="59" spans="2:15" ht="12" customHeight="1" thickBot="1" x14ac:dyDescent="0.25">
      <c r="B59" s="137" t="s">
        <v>64</v>
      </c>
      <c r="C59" s="138">
        <f>SUM(C48,C49,C50,C51,C52,C53,C55)</f>
        <v>1729.8179999999998</v>
      </c>
      <c r="D59" s="138">
        <f t="shared" ref="D59:N59" si="9">SUM(D48,D49,D50:D50,D51,D52,D53,D55)</f>
        <v>4370.7359999999999</v>
      </c>
      <c r="E59" s="138">
        <f t="shared" si="9"/>
        <v>2926.201</v>
      </c>
      <c r="F59" s="138">
        <f t="shared" si="9"/>
        <v>1877.53</v>
      </c>
      <c r="G59" s="138">
        <f t="shared" si="9"/>
        <v>1842.35</v>
      </c>
      <c r="H59" s="138">
        <f t="shared" si="9"/>
        <v>0</v>
      </c>
      <c r="I59" s="138">
        <f t="shared" si="9"/>
        <v>0</v>
      </c>
      <c r="J59" s="138">
        <f t="shared" si="9"/>
        <v>0</v>
      </c>
      <c r="K59" s="138">
        <f t="shared" si="9"/>
        <v>0</v>
      </c>
      <c r="L59" s="138">
        <f t="shared" si="9"/>
        <v>0</v>
      </c>
      <c r="M59" s="138">
        <f t="shared" si="9"/>
        <v>0</v>
      </c>
      <c r="N59" s="138">
        <f t="shared" si="9"/>
        <v>0</v>
      </c>
      <c r="O59" s="124">
        <f t="shared" si="6"/>
        <v>12746.635000000002</v>
      </c>
    </row>
    <row r="60" spans="2:15" x14ac:dyDescent="0.2">
      <c r="B60" s="95" t="s">
        <v>83</v>
      </c>
    </row>
    <row r="61" spans="2:15" x14ac:dyDescent="0.2">
      <c r="B61" s="256" t="s">
        <v>290</v>
      </c>
      <c r="C61" s="256"/>
      <c r="D61" s="256"/>
      <c r="E61" s="256"/>
      <c r="F61" s="256"/>
      <c r="G61" s="256"/>
      <c r="H61" s="256"/>
      <c r="I61" s="256"/>
      <c r="J61" s="256"/>
      <c r="K61" s="256"/>
      <c r="L61" s="256"/>
      <c r="M61" s="256"/>
      <c r="N61" s="256"/>
      <c r="O61" s="256"/>
    </row>
    <row r="62" spans="2:15" ht="4.5" customHeight="1" thickBot="1" x14ac:dyDescent="0.25"/>
    <row r="63" spans="2:15" x14ac:dyDescent="0.2">
      <c r="B63" s="113" t="s">
        <v>89</v>
      </c>
      <c r="C63" s="114" t="s">
        <v>52</v>
      </c>
      <c r="D63" s="114" t="s">
        <v>53</v>
      </c>
      <c r="E63" s="114" t="s">
        <v>54</v>
      </c>
      <c r="F63" s="114" t="s">
        <v>55</v>
      </c>
      <c r="G63" s="114" t="s">
        <v>56</v>
      </c>
      <c r="H63" s="114" t="s">
        <v>57</v>
      </c>
      <c r="I63" s="114" t="s">
        <v>58</v>
      </c>
      <c r="J63" s="114" t="s">
        <v>59</v>
      </c>
      <c r="K63" s="114" t="s">
        <v>60</v>
      </c>
      <c r="L63" s="114" t="s">
        <v>61</v>
      </c>
      <c r="M63" s="114" t="s">
        <v>62</v>
      </c>
      <c r="N63" s="114" t="s">
        <v>63</v>
      </c>
      <c r="O63" s="115" t="s">
        <v>64</v>
      </c>
    </row>
    <row r="64" spans="2:15" x14ac:dyDescent="0.2">
      <c r="B64" s="125" t="s">
        <v>39</v>
      </c>
      <c r="C64" s="139">
        <v>1481</v>
      </c>
      <c r="D64" s="139">
        <v>969</v>
      </c>
      <c r="E64" s="139">
        <v>1137</v>
      </c>
      <c r="F64" s="139">
        <v>423</v>
      </c>
      <c r="G64" s="139">
        <v>144</v>
      </c>
      <c r="H64" s="139"/>
      <c r="I64" s="139"/>
      <c r="J64" s="139"/>
      <c r="K64" s="139"/>
      <c r="L64" s="139"/>
      <c r="M64" s="139"/>
      <c r="N64" s="139"/>
      <c r="O64" s="140">
        <f>SUM(C64:N64)</f>
        <v>4154</v>
      </c>
    </row>
    <row r="65" spans="2:15" x14ac:dyDescent="0.2">
      <c r="B65" s="125" t="s">
        <v>101</v>
      </c>
      <c r="C65" s="139">
        <v>0</v>
      </c>
      <c r="D65" s="139">
        <v>0</v>
      </c>
      <c r="E65" s="139">
        <v>0</v>
      </c>
      <c r="F65" s="139">
        <v>0</v>
      </c>
      <c r="G65" s="139">
        <v>0</v>
      </c>
      <c r="H65" s="139"/>
      <c r="I65" s="139"/>
      <c r="J65" s="139"/>
      <c r="K65" s="139"/>
      <c r="L65" s="139"/>
      <c r="M65" s="139"/>
      <c r="N65" s="139"/>
      <c r="O65" s="140">
        <f>SUM(C65:N65)</f>
        <v>0</v>
      </c>
    </row>
    <row r="66" spans="2:15" ht="12.75" thickBot="1" x14ac:dyDescent="0.25">
      <c r="B66" s="105" t="s">
        <v>64</v>
      </c>
      <c r="C66" s="137">
        <f t="shared" ref="C66:N66" si="10">SUM(C64:C65)</f>
        <v>1481</v>
      </c>
      <c r="D66" s="137">
        <f t="shared" si="10"/>
        <v>969</v>
      </c>
      <c r="E66" s="137">
        <f t="shared" si="10"/>
        <v>1137</v>
      </c>
      <c r="F66" s="137">
        <f t="shared" si="10"/>
        <v>423</v>
      </c>
      <c r="G66" s="137">
        <f t="shared" si="10"/>
        <v>144</v>
      </c>
      <c r="H66" s="137">
        <f t="shared" si="10"/>
        <v>0</v>
      </c>
      <c r="I66" s="137">
        <f t="shared" si="10"/>
        <v>0</v>
      </c>
      <c r="J66" s="137">
        <f t="shared" si="10"/>
        <v>0</v>
      </c>
      <c r="K66" s="137">
        <f t="shared" si="10"/>
        <v>0</v>
      </c>
      <c r="L66" s="137">
        <f t="shared" si="10"/>
        <v>0</v>
      </c>
      <c r="M66" s="137">
        <f t="shared" si="10"/>
        <v>0</v>
      </c>
      <c r="N66" s="137">
        <f t="shared" si="10"/>
        <v>0</v>
      </c>
      <c r="O66" s="140">
        <f>SUM(C66:N66)</f>
        <v>4154</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workbookViewId="0">
      <selection activeCell="I24" sqref="I2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111</v>
      </c>
    </row>
    <row r="2" spans="1:12" x14ac:dyDescent="0.2">
      <c r="E2" s="141" t="s">
        <v>112</v>
      </c>
    </row>
    <row r="3" spans="1:12" ht="3" customHeight="1" x14ac:dyDescent="0.2">
      <c r="L3" s="141" t="s">
        <v>113</v>
      </c>
    </row>
    <row r="4" spans="1:12" x14ac:dyDescent="0.2">
      <c r="A4" s="142" t="s">
        <v>114</v>
      </c>
      <c r="B4" s="143" t="s">
        <v>115</v>
      </c>
      <c r="I4" s="144" t="s">
        <v>116</v>
      </c>
      <c r="J4" s="288" t="s">
        <v>312</v>
      </c>
      <c r="K4" s="288"/>
    </row>
    <row r="5" spans="1:12" x14ac:dyDescent="0.2">
      <c r="I5" s="144" t="s">
        <v>117</v>
      </c>
      <c r="J5" s="288">
        <v>2012</v>
      </c>
      <c r="K5" s="288"/>
    </row>
    <row r="6" spans="1:12" ht="15.75" thickBot="1" x14ac:dyDescent="0.3">
      <c r="E6" s="145" t="s">
        <v>118</v>
      </c>
    </row>
    <row r="7" spans="1:12" ht="13.5" thickBot="1" x14ac:dyDescent="0.25">
      <c r="A7" s="269" t="s">
        <v>119</v>
      </c>
      <c r="B7" s="289" t="s">
        <v>14</v>
      </c>
      <c r="C7" s="289"/>
      <c r="D7" s="289"/>
      <c r="E7" s="289"/>
      <c r="F7" s="289"/>
      <c r="G7" s="289"/>
      <c r="I7" s="289" t="s">
        <v>120</v>
      </c>
      <c r="J7" s="289"/>
      <c r="K7" s="289"/>
      <c r="L7" s="144"/>
    </row>
    <row r="8" spans="1:12" ht="13.5" thickBot="1" x14ac:dyDescent="0.25">
      <c r="A8" s="269"/>
      <c r="B8" s="261" t="s">
        <v>30</v>
      </c>
      <c r="C8" s="261"/>
      <c r="D8" s="261" t="s">
        <v>31</v>
      </c>
      <c r="E8" s="261"/>
      <c r="F8" s="261" t="s">
        <v>121</v>
      </c>
      <c r="G8" s="261"/>
      <c r="I8" s="146" t="s">
        <v>122</v>
      </c>
      <c r="J8" s="146" t="s">
        <v>123</v>
      </c>
      <c r="K8" s="146" t="s">
        <v>121</v>
      </c>
    </row>
    <row r="9" spans="1:12" ht="13.5" thickBot="1" x14ac:dyDescent="0.25">
      <c r="A9" s="269"/>
      <c r="B9" s="261" t="s">
        <v>124</v>
      </c>
      <c r="C9" s="261"/>
      <c r="D9" s="261" t="s">
        <v>124</v>
      </c>
      <c r="E9" s="261"/>
      <c r="F9" s="261" t="s">
        <v>125</v>
      </c>
      <c r="G9" s="261"/>
      <c r="I9" s="146" t="s">
        <v>124</v>
      </c>
      <c r="J9" s="146" t="s">
        <v>124</v>
      </c>
      <c r="K9" s="146" t="s">
        <v>125</v>
      </c>
    </row>
    <row r="10" spans="1:12" ht="13.5" thickBot="1" x14ac:dyDescent="0.25">
      <c r="A10" s="147" t="s">
        <v>126</v>
      </c>
      <c r="B10" s="280">
        <v>260</v>
      </c>
      <c r="C10" s="281"/>
      <c r="D10" s="272"/>
      <c r="E10" s="272"/>
      <c r="F10" s="277">
        <v>1</v>
      </c>
      <c r="G10" s="277"/>
      <c r="H10" s="144"/>
      <c r="I10" s="148">
        <v>271.7</v>
      </c>
      <c r="J10" s="148">
        <v>479.08</v>
      </c>
      <c r="K10" s="149">
        <v>6</v>
      </c>
    </row>
    <row r="11" spans="1:12" ht="13.5" thickBot="1" x14ac:dyDescent="0.25">
      <c r="A11" s="150" t="s">
        <v>127</v>
      </c>
      <c r="B11" s="280"/>
      <c r="C11" s="281"/>
      <c r="D11" s="280"/>
      <c r="E11" s="281"/>
      <c r="F11" s="278"/>
      <c r="G11" s="279"/>
      <c r="H11" s="144"/>
      <c r="I11" s="148">
        <v>12408</v>
      </c>
      <c r="J11" s="151">
        <v>127262</v>
      </c>
      <c r="K11" s="151">
        <v>351</v>
      </c>
    </row>
    <row r="12" spans="1:12" ht="13.5" thickBot="1" x14ac:dyDescent="0.25">
      <c r="A12" s="147" t="s">
        <v>128</v>
      </c>
      <c r="B12" s="280"/>
      <c r="C12" s="281"/>
      <c r="D12" s="272"/>
      <c r="E12" s="272"/>
      <c r="F12" s="277"/>
      <c r="G12" s="277"/>
      <c r="I12" s="148"/>
      <c r="J12" s="148"/>
      <c r="K12" s="149"/>
    </row>
    <row r="13" spans="1:12" ht="13.5" thickBot="1" x14ac:dyDescent="0.25">
      <c r="A13" s="147" t="s">
        <v>129</v>
      </c>
      <c r="B13" s="284"/>
      <c r="C13" s="285"/>
      <c r="D13" s="284"/>
      <c r="E13" s="285"/>
      <c r="F13" s="278"/>
      <c r="G13" s="279"/>
      <c r="I13" s="148"/>
      <c r="J13" s="148"/>
      <c r="K13" s="149"/>
    </row>
    <row r="14" spans="1:12" ht="13.5" thickBot="1" x14ac:dyDescent="0.25">
      <c r="A14" s="147" t="s">
        <v>130</v>
      </c>
      <c r="B14" s="276"/>
      <c r="C14" s="276"/>
      <c r="D14" s="286"/>
      <c r="E14" s="287"/>
      <c r="F14" s="277"/>
      <c r="G14" s="277"/>
      <c r="I14" s="148"/>
      <c r="J14" s="148"/>
      <c r="K14" s="149"/>
    </row>
    <row r="15" spans="1:12" ht="13.5" thickBot="1" x14ac:dyDescent="0.25">
      <c r="A15" s="152" t="s">
        <v>131</v>
      </c>
      <c r="B15" s="272"/>
      <c r="C15" s="272"/>
      <c r="D15" s="270"/>
      <c r="E15" s="270"/>
      <c r="F15" s="277"/>
      <c r="G15" s="277"/>
      <c r="H15" s="144"/>
      <c r="I15" s="148"/>
      <c r="J15" s="148"/>
      <c r="K15" s="149"/>
    </row>
    <row r="16" spans="1:12" ht="13.5" thickBot="1" x14ac:dyDescent="0.25">
      <c r="A16" s="150" t="s">
        <v>132</v>
      </c>
      <c r="B16" s="272"/>
      <c r="C16" s="272"/>
      <c r="D16" s="270"/>
      <c r="E16" s="270"/>
      <c r="F16" s="277"/>
      <c r="G16" s="277"/>
      <c r="H16" s="144"/>
      <c r="I16" s="148"/>
      <c r="J16" s="148"/>
      <c r="K16" s="149"/>
    </row>
    <row r="17" spans="1:11" ht="13.5" thickBot="1" x14ac:dyDescent="0.25">
      <c r="A17" s="150" t="s">
        <v>271</v>
      </c>
      <c r="B17" s="272"/>
      <c r="C17" s="272"/>
      <c r="D17" s="270"/>
      <c r="E17" s="270"/>
      <c r="F17" s="277"/>
      <c r="G17" s="277"/>
      <c r="H17" s="144"/>
      <c r="I17" s="148"/>
      <c r="J17" s="148"/>
      <c r="K17" s="149"/>
    </row>
    <row r="18" spans="1:11" ht="13.5" thickBot="1" x14ac:dyDescent="0.25">
      <c r="A18" s="150" t="s">
        <v>133</v>
      </c>
      <c r="B18" s="272"/>
      <c r="C18" s="272"/>
      <c r="D18" s="284"/>
      <c r="E18" s="285"/>
      <c r="F18" s="277"/>
      <c r="G18" s="277"/>
      <c r="H18" s="144"/>
      <c r="I18" s="148"/>
      <c r="J18" s="148"/>
      <c r="K18" s="149"/>
    </row>
    <row r="19" spans="1:11" ht="13.5" thickBot="1" x14ac:dyDescent="0.25">
      <c r="A19" s="150" t="s">
        <v>274</v>
      </c>
      <c r="B19" s="276"/>
      <c r="C19" s="276"/>
      <c r="D19" s="270"/>
      <c r="E19" s="270"/>
      <c r="F19" s="277"/>
      <c r="G19" s="277"/>
      <c r="H19" s="144"/>
      <c r="I19" s="148"/>
      <c r="J19" s="148"/>
      <c r="K19" s="149"/>
    </row>
    <row r="20" spans="1:11" ht="15" customHeight="1" thickBot="1" x14ac:dyDescent="0.25">
      <c r="A20" s="153" t="s">
        <v>134</v>
      </c>
      <c r="B20" s="276"/>
      <c r="C20" s="276"/>
      <c r="D20" s="270"/>
      <c r="E20" s="270"/>
      <c r="F20" s="277"/>
      <c r="G20" s="277"/>
      <c r="H20" s="144"/>
      <c r="I20" s="148"/>
      <c r="J20" s="154"/>
      <c r="K20" s="149"/>
    </row>
    <row r="21" spans="1:11" ht="15" customHeight="1" thickBot="1" x14ac:dyDescent="0.25">
      <c r="A21" s="155" t="s">
        <v>104</v>
      </c>
      <c r="B21" s="280">
        <v>10605.17</v>
      </c>
      <c r="C21" s="281"/>
      <c r="D21" s="282"/>
      <c r="E21" s="283"/>
      <c r="F21" s="278">
        <v>2</v>
      </c>
      <c r="G21" s="279"/>
      <c r="H21" s="144"/>
      <c r="I21" s="148"/>
      <c r="J21" s="154"/>
      <c r="K21" s="149"/>
    </row>
    <row r="22" spans="1:11" ht="15" customHeight="1" thickBot="1" x14ac:dyDescent="0.25">
      <c r="A22" s="155" t="s">
        <v>105</v>
      </c>
      <c r="B22" s="276"/>
      <c r="C22" s="276"/>
      <c r="D22" s="270"/>
      <c r="E22" s="270"/>
      <c r="F22" s="277"/>
      <c r="G22" s="277"/>
      <c r="H22" s="144"/>
      <c r="I22" s="148"/>
      <c r="J22" s="154">
        <v>503.56</v>
      </c>
      <c r="K22" s="149">
        <v>3</v>
      </c>
    </row>
    <row r="23" spans="1:11" ht="15" customHeight="1" thickBot="1" x14ac:dyDescent="0.25">
      <c r="A23" s="155" t="s">
        <v>107</v>
      </c>
      <c r="B23" s="276"/>
      <c r="C23" s="276"/>
      <c r="D23" s="270"/>
      <c r="E23" s="270"/>
      <c r="F23" s="277"/>
      <c r="G23" s="277"/>
      <c r="H23" s="144"/>
      <c r="I23" s="148"/>
      <c r="J23" s="154">
        <v>300.77</v>
      </c>
      <c r="K23" s="149"/>
    </row>
    <row r="24" spans="1:11" ht="15" customHeight="1" thickBot="1" x14ac:dyDescent="0.25">
      <c r="A24" s="155" t="s">
        <v>106</v>
      </c>
      <c r="B24" s="276"/>
      <c r="C24" s="276"/>
      <c r="D24" s="270"/>
      <c r="E24" s="270"/>
      <c r="F24" s="277"/>
      <c r="G24" s="277"/>
      <c r="H24" s="144"/>
      <c r="I24" s="148"/>
      <c r="J24" s="154">
        <v>287.24</v>
      </c>
      <c r="K24" s="149"/>
    </row>
    <row r="25" spans="1:11" ht="16.5" thickBot="1" x14ac:dyDescent="0.35">
      <c r="A25" s="152" t="s">
        <v>135</v>
      </c>
      <c r="B25" s="270"/>
      <c r="C25" s="270"/>
      <c r="D25" s="270"/>
      <c r="E25" s="270"/>
      <c r="F25" s="278"/>
      <c r="G25" s="279"/>
      <c r="H25" s="156"/>
      <c r="I25" s="148"/>
      <c r="J25" s="154"/>
      <c r="K25" s="149"/>
    </row>
    <row r="26" spans="1:11" ht="16.5" thickBot="1" x14ac:dyDescent="0.35">
      <c r="A26" s="150" t="s">
        <v>136</v>
      </c>
      <c r="B26" s="276"/>
      <c r="C26" s="276"/>
      <c r="D26" s="270"/>
      <c r="E26" s="270"/>
      <c r="F26" s="277"/>
      <c r="G26" s="277"/>
      <c r="H26" s="156"/>
      <c r="I26" s="148">
        <v>33172.546999999999</v>
      </c>
      <c r="J26" s="148"/>
      <c r="K26" s="149">
        <v>8</v>
      </c>
    </row>
    <row r="27" spans="1:11" ht="13.5" thickBot="1" x14ac:dyDescent="0.25">
      <c r="A27" s="152" t="s">
        <v>137</v>
      </c>
      <c r="B27" s="272">
        <f>SUM(B10:C25)</f>
        <v>10865.17</v>
      </c>
      <c r="C27" s="272"/>
      <c r="D27" s="272">
        <f>SUM(D10:E25)</f>
        <v>0</v>
      </c>
      <c r="E27" s="272"/>
      <c r="F27" s="276">
        <f>SUM(F10:G25)</f>
        <v>3</v>
      </c>
      <c r="G27" s="276"/>
      <c r="I27" s="148">
        <f>SUM(I10:I26)</f>
        <v>45852.247000000003</v>
      </c>
      <c r="J27" s="148">
        <f>SUM(J10:J26)</f>
        <v>128832.65000000001</v>
      </c>
      <c r="K27" s="148">
        <f>SUM(K10:K26)</f>
        <v>368</v>
      </c>
    </row>
    <row r="28" spans="1:11" ht="13.5" thickBot="1" x14ac:dyDescent="0.25">
      <c r="A28" s="157"/>
      <c r="B28" s="158"/>
      <c r="C28" s="158"/>
      <c r="D28" s="270"/>
      <c r="E28" s="270"/>
      <c r="F28" s="159"/>
      <c r="G28" s="159"/>
      <c r="I28" s="160"/>
      <c r="J28" s="160"/>
      <c r="K28" s="161"/>
    </row>
    <row r="29" spans="1:11" ht="13.5" thickBot="1" x14ac:dyDescent="0.25">
      <c r="A29" s="162" t="s">
        <v>138</v>
      </c>
      <c r="B29" s="271"/>
      <c r="C29" s="271"/>
      <c r="D29" s="272">
        <v>345091.9</v>
      </c>
      <c r="E29" s="272">
        <v>345091.9</v>
      </c>
      <c r="F29" s="273">
        <v>3</v>
      </c>
      <c r="G29" s="273"/>
      <c r="I29" s="163"/>
      <c r="J29" s="164"/>
      <c r="K29" s="165"/>
    </row>
    <row r="30" spans="1:11" ht="13.5" thickBot="1" x14ac:dyDescent="0.25">
      <c r="A30" s="166" t="s">
        <v>64</v>
      </c>
      <c r="B30" s="274">
        <f>B27+B29</f>
        <v>10865.17</v>
      </c>
      <c r="C30" s="274"/>
      <c r="D30" s="274">
        <f>SUM(D29+D27)</f>
        <v>345091.9</v>
      </c>
      <c r="E30" s="274"/>
      <c r="F30" s="275">
        <f>SUM(F29+F27)</f>
        <v>6</v>
      </c>
      <c r="G30" s="275"/>
      <c r="I30" s="167">
        <f>I27</f>
        <v>45852.247000000003</v>
      </c>
      <c r="J30" s="168">
        <f>J27</f>
        <v>128832.65000000001</v>
      </c>
      <c r="K30" s="169">
        <f>K27+K29</f>
        <v>368</v>
      </c>
    </row>
    <row r="31" spans="1:11" ht="5.25" customHeight="1" x14ac:dyDescent="0.2">
      <c r="A31" s="170"/>
      <c r="B31" s="171"/>
      <c r="C31" s="171"/>
      <c r="D31" s="172"/>
      <c r="E31" s="172"/>
      <c r="F31" s="173"/>
      <c r="G31" s="174"/>
      <c r="I31" s="268"/>
      <c r="J31" s="268"/>
      <c r="K31" s="175"/>
    </row>
    <row r="32" spans="1:11" ht="13.5" thickBot="1" x14ac:dyDescent="0.25">
      <c r="A32" s="143"/>
    </row>
    <row r="33" spans="1:11" ht="13.5" thickBot="1" x14ac:dyDescent="0.25">
      <c r="A33" s="261"/>
      <c r="B33" s="269" t="s">
        <v>139</v>
      </c>
      <c r="C33" s="269"/>
      <c r="D33" s="269" t="s">
        <v>140</v>
      </c>
      <c r="E33" s="269"/>
      <c r="F33" s="269" t="s">
        <v>125</v>
      </c>
      <c r="G33" s="269"/>
      <c r="H33" s="176"/>
      <c r="J33" s="261" t="s">
        <v>141</v>
      </c>
      <c r="K33" s="261"/>
    </row>
    <row r="34" spans="1:11" ht="26.25" thickBot="1" x14ac:dyDescent="0.25">
      <c r="A34" s="261"/>
      <c r="B34" s="269"/>
      <c r="C34" s="269"/>
      <c r="D34" s="269"/>
      <c r="E34" s="269"/>
      <c r="F34" s="177" t="s">
        <v>142</v>
      </c>
      <c r="G34" s="177" t="s">
        <v>143</v>
      </c>
      <c r="J34" s="147" t="s">
        <v>144</v>
      </c>
      <c r="K34" s="147" t="s">
        <v>145</v>
      </c>
    </row>
    <row r="35" spans="1:11" ht="13.5" thickBot="1" x14ac:dyDescent="0.25">
      <c r="A35" s="147" t="s">
        <v>146</v>
      </c>
      <c r="B35" s="178">
        <v>98</v>
      </c>
      <c r="C35" s="178">
        <v>46</v>
      </c>
      <c r="D35" s="177"/>
      <c r="E35" s="177"/>
      <c r="F35" s="177"/>
      <c r="G35" s="177"/>
      <c r="H35" s="157"/>
      <c r="J35" s="179"/>
      <c r="K35" s="179"/>
    </row>
    <row r="36" spans="1:11" ht="13.5" thickBot="1" x14ac:dyDescent="0.25">
      <c r="A36" s="147" t="s">
        <v>147</v>
      </c>
      <c r="B36" s="147" t="s">
        <v>122</v>
      </c>
      <c r="C36" s="146" t="s">
        <v>123</v>
      </c>
      <c r="D36" s="147" t="s">
        <v>122</v>
      </c>
      <c r="E36" s="147" t="s">
        <v>123</v>
      </c>
      <c r="F36" s="146" t="s">
        <v>122</v>
      </c>
      <c r="G36" s="147" t="s">
        <v>123</v>
      </c>
      <c r="H36" s="157"/>
      <c r="J36" s="157"/>
      <c r="K36" s="157"/>
    </row>
    <row r="37" spans="1:11" ht="13.5" thickBot="1" x14ac:dyDescent="0.25">
      <c r="B37" s="263" t="s">
        <v>139</v>
      </c>
      <c r="C37" s="264"/>
      <c r="D37" s="264"/>
      <c r="E37" s="265"/>
      <c r="F37" s="147"/>
      <c r="G37" s="147"/>
      <c r="H37" s="157"/>
      <c r="J37" s="157"/>
      <c r="K37" s="157"/>
    </row>
    <row r="38" spans="1:11" ht="13.5" thickBot="1" x14ac:dyDescent="0.25">
      <c r="A38" s="266" t="s">
        <v>148</v>
      </c>
      <c r="B38" s="147" t="s">
        <v>149</v>
      </c>
      <c r="C38" s="263" t="s">
        <v>42</v>
      </c>
      <c r="D38" s="265"/>
      <c r="E38" s="263" t="s">
        <v>43</v>
      </c>
      <c r="F38" s="265"/>
      <c r="G38" s="147" t="s">
        <v>64</v>
      </c>
      <c r="H38" s="157"/>
      <c r="J38" s="157"/>
      <c r="K38" s="157"/>
    </row>
    <row r="39" spans="1:11" ht="13.5" thickBot="1" x14ac:dyDescent="0.25">
      <c r="A39" s="267"/>
      <c r="B39" s="146">
        <v>0</v>
      </c>
      <c r="C39" s="263">
        <v>0</v>
      </c>
      <c r="D39" s="265"/>
      <c r="E39" s="263">
        <v>0</v>
      </c>
      <c r="F39" s="265"/>
      <c r="G39" s="149">
        <f>B39+C39+E39</f>
        <v>0</v>
      </c>
      <c r="H39" s="157"/>
      <c r="J39" s="157"/>
      <c r="K39" s="157"/>
    </row>
    <row r="40" spans="1:11" s="143" customFormat="1" x14ac:dyDescent="0.2">
      <c r="A40" s="143" t="s">
        <v>150</v>
      </c>
    </row>
    <row r="41" spans="1:11" s="143" customFormat="1" x14ac:dyDescent="0.2">
      <c r="A41" s="143" t="s">
        <v>151</v>
      </c>
    </row>
    <row r="42" spans="1:11" x14ac:dyDescent="0.2">
      <c r="A42" s="143" t="s">
        <v>46</v>
      </c>
    </row>
    <row r="43" spans="1:11" ht="13.5" thickBot="1" x14ac:dyDescent="0.25"/>
    <row r="44" spans="1:11" ht="13.5" thickBot="1" x14ac:dyDescent="0.25">
      <c r="A44" s="262" t="s">
        <v>152</v>
      </c>
      <c r="B44" s="262"/>
      <c r="C44" s="262"/>
      <c r="D44" s="262"/>
      <c r="E44" s="262"/>
      <c r="F44" s="261"/>
      <c r="G44" s="261"/>
    </row>
    <row r="45" spans="1:11" ht="13.5" thickBot="1" x14ac:dyDescent="0.25">
      <c r="A45" s="262" t="s">
        <v>153</v>
      </c>
      <c r="B45" s="262"/>
      <c r="C45" s="262"/>
      <c r="D45" s="262"/>
      <c r="E45" s="262"/>
      <c r="F45" s="261"/>
      <c r="G45" s="261"/>
      <c r="H45" s="141" t="s">
        <v>154</v>
      </c>
      <c r="I45" s="180" t="s">
        <v>155</v>
      </c>
    </row>
    <row r="46" spans="1:11" ht="13.5" thickBot="1" x14ac:dyDescent="0.25">
      <c r="A46" s="181" t="s">
        <v>156</v>
      </c>
      <c r="B46" s="181"/>
      <c r="C46" s="181"/>
      <c r="D46" s="181"/>
      <c r="E46" s="181"/>
      <c r="F46" s="146"/>
      <c r="G46" s="146"/>
      <c r="I46" s="182"/>
    </row>
    <row r="47" spans="1:11" ht="13.5" thickBot="1" x14ac:dyDescent="0.25">
      <c r="A47" s="262" t="s">
        <v>157</v>
      </c>
      <c r="B47" s="262"/>
      <c r="C47" s="262"/>
      <c r="D47" s="262"/>
      <c r="E47" s="262"/>
      <c r="F47" s="261"/>
      <c r="G47" s="261"/>
      <c r="I47" s="182"/>
    </row>
    <row r="48" spans="1:11" ht="13.5" thickBot="1" x14ac:dyDescent="0.25">
      <c r="A48" s="258" t="s">
        <v>158</v>
      </c>
      <c r="B48" s="259"/>
      <c r="C48" s="259"/>
      <c r="D48" s="259"/>
      <c r="E48" s="260"/>
      <c r="F48" s="261"/>
      <c r="G48" s="261"/>
      <c r="H48" s="141" t="s">
        <v>159</v>
      </c>
      <c r="I48" s="180" t="s">
        <v>160</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111</v>
      </c>
      <c r="L1" s="141" t="s">
        <v>161</v>
      </c>
    </row>
    <row r="2" spans="2:15" x14ac:dyDescent="0.2">
      <c r="D2" s="293" t="s">
        <v>162</v>
      </c>
      <c r="E2" s="293"/>
      <c r="F2" s="293"/>
      <c r="G2" s="293"/>
      <c r="H2" s="293"/>
    </row>
    <row r="3" spans="2:15" x14ac:dyDescent="0.2">
      <c r="J3" s="142" t="s">
        <v>117</v>
      </c>
      <c r="K3" s="288">
        <v>2012</v>
      </c>
      <c r="L3" s="288"/>
      <c r="M3" s="288"/>
    </row>
    <row r="4" spans="2:15" x14ac:dyDescent="0.2">
      <c r="B4" s="141" t="s">
        <v>163</v>
      </c>
      <c r="C4" s="143" t="s">
        <v>164</v>
      </c>
      <c r="G4" s="143" t="s">
        <v>165</v>
      </c>
      <c r="K4" s="294" t="s">
        <v>312</v>
      </c>
      <c r="L4" s="294"/>
      <c r="M4" s="294"/>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1" t="s">
        <v>166</v>
      </c>
      <c r="D6" s="261"/>
      <c r="E6" s="261"/>
      <c r="F6" s="292" t="s">
        <v>167</v>
      </c>
      <c r="G6" s="292" t="s">
        <v>168</v>
      </c>
      <c r="H6" s="261" t="s">
        <v>166</v>
      </c>
      <c r="I6" s="261"/>
      <c r="J6" s="261"/>
      <c r="K6" s="292" t="s">
        <v>167</v>
      </c>
      <c r="L6" s="292" t="s">
        <v>168</v>
      </c>
      <c r="M6" s="188"/>
      <c r="N6" s="189"/>
      <c r="O6" s="189"/>
    </row>
    <row r="7" spans="2:15" ht="13.5" thickBot="1" x14ac:dyDescent="0.25">
      <c r="B7" s="187"/>
      <c r="C7" s="147" t="s">
        <v>169</v>
      </c>
      <c r="D7" s="147" t="s">
        <v>170</v>
      </c>
      <c r="E7" s="190" t="s">
        <v>171</v>
      </c>
      <c r="F7" s="266"/>
      <c r="G7" s="292"/>
      <c r="H7" s="147" t="s">
        <v>169</v>
      </c>
      <c r="I7" s="147" t="s">
        <v>170</v>
      </c>
      <c r="J7" s="190" t="s">
        <v>171</v>
      </c>
      <c r="K7" s="266"/>
      <c r="L7" s="292"/>
      <c r="M7" s="188"/>
      <c r="N7" s="189"/>
      <c r="O7" s="189"/>
    </row>
    <row r="8" spans="2:15" ht="13.5" thickBot="1" x14ac:dyDescent="0.25">
      <c r="B8" s="187" t="s">
        <v>172</v>
      </c>
      <c r="C8" s="149"/>
      <c r="D8" s="191"/>
      <c r="E8" s="149"/>
      <c r="F8" s="192"/>
      <c r="G8" s="193"/>
      <c r="H8" s="149"/>
      <c r="I8" s="191"/>
      <c r="J8" s="149"/>
      <c r="K8" s="192"/>
      <c r="L8" s="194"/>
      <c r="M8" s="195"/>
      <c r="N8" s="157"/>
      <c r="O8" s="157"/>
    </row>
    <row r="9" spans="2:15" ht="13.5" thickBot="1" x14ac:dyDescent="0.25">
      <c r="B9" s="187" t="s">
        <v>173</v>
      </c>
      <c r="C9" s="149"/>
      <c r="D9" s="147"/>
      <c r="E9" s="196"/>
      <c r="F9" s="192"/>
      <c r="G9" s="147"/>
      <c r="H9" s="149"/>
      <c r="I9" s="147"/>
      <c r="J9" s="197"/>
      <c r="K9" s="198"/>
      <c r="L9" s="199"/>
      <c r="M9" s="195"/>
      <c r="N9" s="157"/>
      <c r="O9" s="157"/>
    </row>
    <row r="10" spans="2:15" x14ac:dyDescent="0.2">
      <c r="B10" s="187"/>
      <c r="C10" s="200"/>
      <c r="D10" s="157"/>
      <c r="E10" s="200"/>
      <c r="F10" s="201"/>
      <c r="G10" s="157"/>
      <c r="H10" s="200"/>
      <c r="I10" s="157"/>
      <c r="J10" s="200"/>
      <c r="K10" s="200"/>
      <c r="L10" s="157"/>
      <c r="M10" s="195"/>
      <c r="N10" s="157"/>
      <c r="O10" s="157"/>
    </row>
    <row r="11" spans="2:15" x14ac:dyDescent="0.2">
      <c r="B11" s="187"/>
      <c r="D11" s="143"/>
      <c r="E11" s="143"/>
      <c r="F11" s="143"/>
      <c r="G11" s="143" t="s">
        <v>174</v>
      </c>
      <c r="H11" s="143"/>
      <c r="I11" s="143"/>
      <c r="J11" s="143"/>
      <c r="K11" s="143"/>
      <c r="L11" s="143"/>
      <c r="M11" s="195"/>
    </row>
    <row r="12" spans="2:15" ht="13.5" thickBot="1" x14ac:dyDescent="0.25">
      <c r="B12" s="187"/>
      <c r="C12" s="157" t="s">
        <v>175</v>
      </c>
      <c r="D12" s="157"/>
      <c r="E12" s="157"/>
      <c r="F12" s="157"/>
      <c r="G12" s="157"/>
      <c r="H12" s="157" t="s">
        <v>176</v>
      </c>
      <c r="I12" s="157"/>
      <c r="J12" s="157"/>
      <c r="K12" s="157"/>
      <c r="L12" s="157"/>
      <c r="M12" s="195"/>
    </row>
    <row r="13" spans="2:15" ht="13.5" thickBot="1" x14ac:dyDescent="0.25">
      <c r="B13" s="187"/>
      <c r="C13" s="261" t="s">
        <v>166</v>
      </c>
      <c r="D13" s="261"/>
      <c r="E13" s="261"/>
      <c r="F13" s="292" t="s">
        <v>140</v>
      </c>
      <c r="G13" s="292" t="s">
        <v>168</v>
      </c>
      <c r="H13" s="261" t="s">
        <v>166</v>
      </c>
      <c r="I13" s="261"/>
      <c r="J13" s="261"/>
      <c r="K13" s="292" t="s">
        <v>140</v>
      </c>
      <c r="L13" s="292" t="s">
        <v>168</v>
      </c>
      <c r="M13" s="188"/>
      <c r="N13" s="189"/>
      <c r="O13" s="189"/>
    </row>
    <row r="14" spans="2:15" ht="13.5" thickBot="1" x14ac:dyDescent="0.25">
      <c r="B14" s="187"/>
      <c r="C14" s="147" t="s">
        <v>169</v>
      </c>
      <c r="D14" s="147" t="s">
        <v>170</v>
      </c>
      <c r="E14" s="147" t="s">
        <v>171</v>
      </c>
      <c r="F14" s="292"/>
      <c r="G14" s="292"/>
      <c r="H14" s="147" t="s">
        <v>169</v>
      </c>
      <c r="I14" s="147" t="s">
        <v>170</v>
      </c>
      <c r="J14" s="147" t="s">
        <v>171</v>
      </c>
      <c r="K14" s="292"/>
      <c r="L14" s="292"/>
      <c r="M14" s="188"/>
      <c r="N14" s="189"/>
      <c r="O14" s="189"/>
    </row>
    <row r="15" spans="2:15" ht="13.5" thickBot="1" x14ac:dyDescent="0.25">
      <c r="B15" s="187" t="s">
        <v>177</v>
      </c>
      <c r="C15" s="147"/>
      <c r="D15" s="147"/>
      <c r="E15" s="147"/>
      <c r="F15" s="202"/>
      <c r="G15" s="203"/>
      <c r="H15" s="147"/>
      <c r="I15" s="147"/>
      <c r="J15" s="152"/>
      <c r="K15" s="204"/>
      <c r="L15" s="203"/>
      <c r="M15" s="188"/>
      <c r="N15" s="189"/>
      <c r="O15" s="189"/>
    </row>
    <row r="16" spans="2:15" ht="13.5" thickBot="1" x14ac:dyDescent="0.25">
      <c r="B16" s="187" t="s">
        <v>172</v>
      </c>
      <c r="C16" s="147"/>
      <c r="D16" s="147"/>
      <c r="E16" s="152"/>
      <c r="F16" s="152"/>
      <c r="G16" s="147"/>
      <c r="H16" s="147"/>
      <c r="I16" s="147"/>
      <c r="J16" s="152"/>
      <c r="K16" s="192"/>
      <c r="L16" s="147"/>
      <c r="M16" s="195"/>
      <c r="N16" s="157"/>
      <c r="O16" s="157"/>
    </row>
    <row r="17" spans="2:15" ht="13.5" thickBot="1" x14ac:dyDescent="0.25">
      <c r="B17" s="205" t="s">
        <v>173</v>
      </c>
      <c r="C17" s="147"/>
      <c r="D17" s="147"/>
      <c r="E17" s="149"/>
      <c r="F17" s="147"/>
      <c r="G17" s="147"/>
      <c r="H17" s="147"/>
      <c r="I17" s="147"/>
      <c r="J17" s="152"/>
      <c r="K17" s="152"/>
      <c r="L17" s="147"/>
      <c r="M17" s="195"/>
      <c r="N17" s="157"/>
      <c r="O17" s="157"/>
    </row>
    <row r="18" spans="2:15" ht="9" customHeight="1" x14ac:dyDescent="0.2">
      <c r="B18" s="187"/>
      <c r="C18" s="157"/>
      <c r="D18" s="157"/>
      <c r="E18" s="157"/>
      <c r="F18" s="157"/>
      <c r="G18" s="157"/>
      <c r="H18" s="157"/>
      <c r="I18" s="157"/>
      <c r="J18" s="157"/>
      <c r="K18" s="157"/>
      <c r="L18" s="157"/>
      <c r="M18" s="195"/>
    </row>
    <row r="19" spans="2:15" ht="13.5" thickBot="1" x14ac:dyDescent="0.25">
      <c r="B19" s="187"/>
      <c r="C19" s="157"/>
      <c r="D19" s="157"/>
      <c r="E19" s="291" t="s">
        <v>178</v>
      </c>
      <c r="F19" s="291"/>
      <c r="G19" s="291"/>
      <c r="H19" s="291"/>
      <c r="I19" s="291"/>
      <c r="J19" s="291"/>
      <c r="K19" s="157"/>
      <c r="L19" s="157"/>
      <c r="M19" s="195"/>
    </row>
    <row r="20" spans="2:15" ht="13.5" thickBot="1" x14ac:dyDescent="0.25">
      <c r="B20" s="187"/>
      <c r="C20" s="157"/>
      <c r="D20" s="157"/>
      <c r="E20" s="261" t="s">
        <v>166</v>
      </c>
      <c r="F20" s="261"/>
      <c r="G20" s="261"/>
      <c r="H20" s="261" t="s">
        <v>166</v>
      </c>
      <c r="I20" s="261"/>
      <c r="J20" s="261"/>
      <c r="K20" s="157"/>
      <c r="L20" s="157"/>
      <c r="M20" s="195"/>
    </row>
    <row r="21" spans="2:15" ht="13.5" thickBot="1" x14ac:dyDescent="0.25">
      <c r="B21" s="187"/>
      <c r="C21" s="157"/>
      <c r="E21" s="147"/>
      <c r="F21" s="147"/>
      <c r="G21" s="147"/>
      <c r="H21" s="147" t="s">
        <v>179</v>
      </c>
      <c r="I21" s="147" t="s">
        <v>170</v>
      </c>
      <c r="J21" s="147" t="s">
        <v>171</v>
      </c>
      <c r="K21" s="157"/>
      <c r="L21" s="157"/>
      <c r="M21" s="195"/>
    </row>
    <row r="22" spans="2:15" ht="13.5" thickBot="1" x14ac:dyDescent="0.25">
      <c r="B22" s="187"/>
      <c r="C22" s="157"/>
      <c r="D22" s="157" t="s">
        <v>172</v>
      </c>
      <c r="E22" s="147"/>
      <c r="F22" s="147"/>
      <c r="G22" s="147"/>
      <c r="H22" s="147"/>
      <c r="I22" s="147"/>
      <c r="J22" s="147"/>
      <c r="K22" s="157"/>
      <c r="L22" s="157"/>
      <c r="M22" s="195"/>
    </row>
    <row r="23" spans="2:15" ht="13.5" thickBot="1" x14ac:dyDescent="0.25">
      <c r="B23" s="187"/>
      <c r="C23" s="157"/>
      <c r="D23" s="157" t="s">
        <v>173</v>
      </c>
      <c r="E23" s="147"/>
      <c r="F23" s="147"/>
      <c r="G23" s="147"/>
      <c r="H23" s="147"/>
      <c r="I23" s="147"/>
      <c r="J23" s="147"/>
      <c r="K23" s="157"/>
      <c r="L23" s="157"/>
      <c r="M23" s="195"/>
    </row>
    <row r="24" spans="2:15" ht="9" customHeight="1" x14ac:dyDescent="0.2">
      <c r="B24" s="206"/>
      <c r="C24" s="207"/>
      <c r="D24" s="207"/>
      <c r="E24" s="207"/>
      <c r="F24" s="207"/>
      <c r="G24" s="207"/>
      <c r="H24" s="207"/>
      <c r="I24" s="207"/>
      <c r="J24" s="207"/>
      <c r="K24" s="207"/>
      <c r="L24" s="207"/>
      <c r="M24" s="208"/>
    </row>
    <row r="25" spans="2:15" x14ac:dyDescent="0.2">
      <c r="B25" s="157"/>
      <c r="C25" s="157"/>
      <c r="D25" s="157"/>
      <c r="E25" s="157"/>
      <c r="F25" s="157"/>
      <c r="G25" s="170" t="s">
        <v>180</v>
      </c>
      <c r="H25" s="157"/>
      <c r="I25" s="157"/>
      <c r="J25" s="157"/>
      <c r="K25" s="157"/>
      <c r="L25" s="157"/>
      <c r="M25" s="157"/>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7"/>
      <c r="D27" s="261" t="s">
        <v>166</v>
      </c>
      <c r="E27" s="261"/>
      <c r="F27" s="261"/>
      <c r="G27" s="261" t="s">
        <v>168</v>
      </c>
      <c r="H27" s="261" t="s">
        <v>166</v>
      </c>
      <c r="I27" s="261"/>
      <c r="J27" s="261"/>
      <c r="K27" s="261" t="s">
        <v>168</v>
      </c>
      <c r="L27" s="157"/>
      <c r="M27" s="195"/>
    </row>
    <row r="28" spans="2:15" ht="13.5" thickBot="1" x14ac:dyDescent="0.25">
      <c r="B28" s="187"/>
      <c r="C28" s="157"/>
      <c r="D28" s="147" t="s">
        <v>169</v>
      </c>
      <c r="E28" s="147" t="s">
        <v>170</v>
      </c>
      <c r="F28" s="190" t="s">
        <v>171</v>
      </c>
      <c r="G28" s="290"/>
      <c r="H28" s="147" t="s">
        <v>169</v>
      </c>
      <c r="I28" s="147" t="s">
        <v>170</v>
      </c>
      <c r="J28" s="190" t="s">
        <v>171</v>
      </c>
      <c r="K28" s="290"/>
      <c r="L28" s="157"/>
      <c r="M28" s="195"/>
    </row>
    <row r="29" spans="2:15" ht="13.5" thickBot="1" x14ac:dyDescent="0.25">
      <c r="B29" s="187"/>
      <c r="C29" s="157" t="s">
        <v>181</v>
      </c>
      <c r="D29" s="149"/>
      <c r="E29" s="191"/>
      <c r="F29" s="149"/>
      <c r="G29" s="151"/>
      <c r="H29" s="199"/>
      <c r="I29" s="191"/>
      <c r="J29" s="209"/>
      <c r="K29" s="210"/>
      <c r="L29" s="157"/>
      <c r="M29" s="195"/>
    </row>
    <row r="30" spans="2:15" ht="13.5" thickBot="1" x14ac:dyDescent="0.25">
      <c r="B30" s="187"/>
      <c r="C30" s="157" t="s">
        <v>182</v>
      </c>
      <c r="D30" s="149"/>
      <c r="E30" s="149"/>
      <c r="F30" s="196"/>
      <c r="G30" s="211"/>
      <c r="H30" s="212"/>
      <c r="I30" s="147"/>
      <c r="J30" s="197"/>
      <c r="K30" s="196"/>
      <c r="L30" s="157"/>
      <c r="M30" s="195"/>
    </row>
    <row r="31" spans="2:15" x14ac:dyDescent="0.2">
      <c r="B31" s="187"/>
      <c r="C31" s="157"/>
      <c r="D31" s="157"/>
      <c r="E31" s="157"/>
      <c r="F31" s="157"/>
      <c r="G31" s="157"/>
      <c r="H31" s="157"/>
      <c r="I31" s="157"/>
      <c r="J31" s="157"/>
      <c r="K31" s="157"/>
      <c r="L31" s="157"/>
      <c r="M31" s="195"/>
    </row>
    <row r="32" spans="2:15" ht="13.5" thickBot="1" x14ac:dyDescent="0.25">
      <c r="B32" s="187"/>
      <c r="C32" s="157"/>
      <c r="D32" s="157" t="s">
        <v>175</v>
      </c>
      <c r="E32" s="157"/>
      <c r="F32" s="157"/>
      <c r="G32" s="157"/>
      <c r="H32" s="157" t="s">
        <v>123</v>
      </c>
      <c r="I32" s="157"/>
      <c r="J32" s="157"/>
      <c r="K32" s="157"/>
      <c r="L32" s="157"/>
      <c r="M32" s="195"/>
    </row>
    <row r="33" spans="2:13" ht="13.5" thickBot="1" x14ac:dyDescent="0.25">
      <c r="B33" s="187"/>
      <c r="C33" s="157"/>
      <c r="D33" s="261" t="s">
        <v>166</v>
      </c>
      <c r="E33" s="261"/>
      <c r="F33" s="261"/>
      <c r="G33" s="261" t="s">
        <v>168</v>
      </c>
      <c r="H33" s="261" t="s">
        <v>166</v>
      </c>
      <c r="I33" s="261"/>
      <c r="J33" s="261"/>
      <c r="K33" s="261" t="s">
        <v>168</v>
      </c>
      <c r="L33" s="157"/>
      <c r="M33" s="195"/>
    </row>
    <row r="34" spans="2:13" ht="13.5" thickBot="1" x14ac:dyDescent="0.25">
      <c r="B34" s="187"/>
      <c r="C34" s="157"/>
      <c r="D34" s="147" t="s">
        <v>169</v>
      </c>
      <c r="E34" s="147" t="s">
        <v>170</v>
      </c>
      <c r="F34" s="147" t="s">
        <v>171</v>
      </c>
      <c r="G34" s="261"/>
      <c r="H34" s="147" t="s">
        <v>169</v>
      </c>
      <c r="I34" s="147" t="s">
        <v>170</v>
      </c>
      <c r="J34" s="147" t="s">
        <v>171</v>
      </c>
      <c r="K34" s="261"/>
      <c r="L34" s="157"/>
      <c r="M34" s="195"/>
    </row>
    <row r="35" spans="2:13" ht="13.5" thickBot="1" x14ac:dyDescent="0.25">
      <c r="B35" s="187"/>
      <c r="C35" s="157" t="s">
        <v>181</v>
      </c>
      <c r="D35" s="147"/>
      <c r="E35" s="147"/>
      <c r="F35" s="147"/>
      <c r="G35" s="147"/>
      <c r="H35" s="147"/>
      <c r="I35" s="147"/>
      <c r="J35" s="147"/>
      <c r="K35" s="147"/>
      <c r="L35" s="157"/>
      <c r="M35" s="195"/>
    </row>
    <row r="36" spans="2:13" ht="13.5" thickBot="1" x14ac:dyDescent="0.25">
      <c r="B36" s="187"/>
      <c r="C36" s="157" t="s">
        <v>182</v>
      </c>
      <c r="D36" s="147"/>
      <c r="E36" s="147"/>
      <c r="F36" s="147"/>
      <c r="G36" s="147"/>
      <c r="H36" s="147"/>
      <c r="I36" s="147"/>
      <c r="J36" s="147"/>
      <c r="K36" s="147"/>
      <c r="L36" s="157"/>
      <c r="M36" s="195"/>
    </row>
    <row r="37" spans="2:13" ht="9.75" customHeight="1" x14ac:dyDescent="0.2">
      <c r="B37" s="206"/>
      <c r="C37" s="207"/>
      <c r="D37" s="207"/>
      <c r="E37" s="207"/>
      <c r="F37" s="207"/>
      <c r="G37" s="207"/>
      <c r="H37" s="207"/>
      <c r="I37" s="207" t="s">
        <v>160</v>
      </c>
      <c r="J37" s="207"/>
      <c r="K37" s="207"/>
      <c r="L37" s="207"/>
      <c r="M37" s="208"/>
    </row>
    <row r="38" spans="2:13" x14ac:dyDescent="0.2">
      <c r="G38" s="141" t="s">
        <v>183</v>
      </c>
    </row>
    <row r="39" spans="2:13" x14ac:dyDescent="0.2">
      <c r="G39" s="141" t="s">
        <v>184</v>
      </c>
    </row>
    <row r="40" spans="2:13" x14ac:dyDescent="0.2">
      <c r="B40" s="183"/>
      <c r="C40" s="185"/>
      <c r="D40" s="185"/>
      <c r="E40" s="185"/>
      <c r="F40" s="185"/>
      <c r="G40" s="185"/>
      <c r="H40" s="185"/>
      <c r="I40" s="185"/>
      <c r="J40" s="185"/>
      <c r="K40" s="185"/>
      <c r="L40" s="185"/>
      <c r="M40" s="186"/>
    </row>
    <row r="41" spans="2:13" x14ac:dyDescent="0.2">
      <c r="B41" s="183" t="s">
        <v>185</v>
      </c>
      <c r="C41" s="185"/>
      <c r="D41" s="185"/>
      <c r="E41" s="185"/>
      <c r="F41" s="185"/>
      <c r="G41" s="185"/>
      <c r="H41" s="185"/>
      <c r="I41" s="185"/>
      <c r="J41" s="185"/>
      <c r="K41" s="185"/>
      <c r="L41" s="185"/>
      <c r="M41" s="186"/>
    </row>
    <row r="42" spans="2:13" x14ac:dyDescent="0.2">
      <c r="B42" s="213"/>
      <c r="C42" s="157"/>
      <c r="D42" s="214" t="s">
        <v>186</v>
      </c>
      <c r="E42" s="157"/>
      <c r="F42" s="157"/>
      <c r="G42" s="157"/>
      <c r="H42" s="157"/>
      <c r="I42" s="157"/>
      <c r="J42" s="157"/>
      <c r="K42" s="157"/>
      <c r="L42" s="157"/>
      <c r="M42" s="195"/>
    </row>
    <row r="43" spans="2:13" x14ac:dyDescent="0.2">
      <c r="B43" s="206"/>
      <c r="C43" s="207"/>
      <c r="D43" s="215"/>
      <c r="E43" s="207"/>
      <c r="F43" s="207"/>
      <c r="G43" s="207"/>
      <c r="H43" s="207"/>
      <c r="I43" s="207"/>
      <c r="J43" s="207"/>
      <c r="K43" s="207"/>
      <c r="L43" s="207"/>
      <c r="M43" s="208"/>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zoomScale="145" zoomScaleNormal="145" workbookViewId="0">
      <selection activeCell="E17" sqref="E17"/>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x14ac:dyDescent="0.2">
      <c r="A1" s="216"/>
      <c r="C1" s="295" t="s">
        <v>187</v>
      </c>
      <c r="D1" s="295"/>
      <c r="E1" s="295"/>
      <c r="F1" s="295"/>
      <c r="G1" s="295"/>
      <c r="H1" s="295"/>
      <c r="I1" s="295"/>
      <c r="J1" s="295"/>
    </row>
    <row r="2" spans="1:13" x14ac:dyDescent="0.2">
      <c r="A2" s="216"/>
      <c r="C2" s="295" t="s">
        <v>188</v>
      </c>
      <c r="D2" s="295"/>
      <c r="E2" s="295"/>
      <c r="F2" s="295"/>
      <c r="G2" s="295"/>
      <c r="H2" s="295"/>
      <c r="I2" s="295"/>
      <c r="J2" s="295"/>
      <c r="L2" s="217"/>
    </row>
    <row r="3" spans="1:13" x14ac:dyDescent="0.2">
      <c r="A3" s="216"/>
      <c r="C3" s="295" t="s">
        <v>189</v>
      </c>
      <c r="D3" s="295"/>
      <c r="E3" s="295"/>
      <c r="F3" s="295"/>
      <c r="G3" s="295"/>
      <c r="H3" s="295"/>
      <c r="I3" s="295"/>
      <c r="J3" s="295"/>
      <c r="K3" s="295"/>
      <c r="L3" s="218" t="s">
        <v>312</v>
      </c>
    </row>
    <row r="4" spans="1:13" x14ac:dyDescent="0.2">
      <c r="A4" s="216"/>
      <c r="C4" s="295" t="s">
        <v>190</v>
      </c>
      <c r="D4" s="295"/>
      <c r="E4" s="295"/>
      <c r="F4" s="295"/>
      <c r="G4" s="295"/>
      <c r="H4" s="295"/>
      <c r="I4" s="295"/>
      <c r="J4" s="295"/>
      <c r="K4" s="295"/>
      <c r="L4" s="219">
        <v>2012</v>
      </c>
    </row>
    <row r="5" spans="1:13" ht="13.5" thickBot="1" x14ac:dyDescent="0.25">
      <c r="A5" s="216"/>
      <c r="C5" s="220"/>
      <c r="D5" s="220"/>
      <c r="E5" s="220"/>
      <c r="F5" s="220"/>
      <c r="G5" s="220"/>
      <c r="H5" s="220"/>
      <c r="I5" s="220"/>
      <c r="J5" s="220"/>
      <c r="K5" s="220"/>
    </row>
    <row r="6" spans="1:13" x14ac:dyDescent="0.2">
      <c r="A6" s="221" t="s">
        <v>191</v>
      </c>
      <c r="B6" s="221" t="s">
        <v>192</v>
      </c>
      <c r="C6" s="221" t="s">
        <v>192</v>
      </c>
      <c r="D6" s="221"/>
      <c r="E6" s="221"/>
      <c r="F6" s="222"/>
      <c r="G6" s="221" t="s">
        <v>193</v>
      </c>
      <c r="H6" s="221" t="s">
        <v>194</v>
      </c>
      <c r="I6" s="221" t="s">
        <v>195</v>
      </c>
      <c r="J6" s="221" t="s">
        <v>196</v>
      </c>
      <c r="K6" s="223"/>
      <c r="L6" s="223"/>
    </row>
    <row r="7" spans="1:13" ht="13.5" thickBot="1" x14ac:dyDescent="0.25">
      <c r="A7" s="224" t="s">
        <v>197</v>
      </c>
      <c r="B7" s="224" t="s">
        <v>198</v>
      </c>
      <c r="C7" s="224" t="s">
        <v>199</v>
      </c>
      <c r="D7" s="224" t="s">
        <v>200</v>
      </c>
      <c r="E7" s="224" t="s">
        <v>201</v>
      </c>
      <c r="F7" s="224" t="s">
        <v>202</v>
      </c>
      <c r="G7" s="224" t="s">
        <v>203</v>
      </c>
      <c r="H7" s="224" t="s">
        <v>204</v>
      </c>
      <c r="I7" s="225" t="s">
        <v>205</v>
      </c>
      <c r="J7" s="224" t="s">
        <v>206</v>
      </c>
      <c r="K7" s="224" t="s">
        <v>207</v>
      </c>
      <c r="L7" s="224" t="s">
        <v>208</v>
      </c>
    </row>
    <row r="8" spans="1:13" x14ac:dyDescent="0.2">
      <c r="A8" s="226">
        <v>1</v>
      </c>
      <c r="B8" s="227" t="s">
        <v>313</v>
      </c>
      <c r="C8" s="226" t="s">
        <v>295</v>
      </c>
      <c r="D8" s="228">
        <v>84598</v>
      </c>
      <c r="E8" s="228">
        <v>274.19</v>
      </c>
      <c r="F8" s="228">
        <v>50</v>
      </c>
      <c r="G8" s="228" t="s">
        <v>209</v>
      </c>
      <c r="H8" s="228" t="s">
        <v>210</v>
      </c>
      <c r="I8" s="229">
        <v>158821.90476190476</v>
      </c>
      <c r="J8" s="228">
        <v>2</v>
      </c>
      <c r="K8" s="228" t="s">
        <v>211</v>
      </c>
      <c r="L8" s="228" t="s">
        <v>314</v>
      </c>
      <c r="M8" s="230"/>
    </row>
    <row r="9" spans="1:13" x14ac:dyDescent="0.2">
      <c r="A9" s="226">
        <v>2</v>
      </c>
      <c r="B9" s="227" t="s">
        <v>315</v>
      </c>
      <c r="C9" s="226" t="s">
        <v>295</v>
      </c>
      <c r="D9" s="228">
        <v>80620</v>
      </c>
      <c r="E9" s="228">
        <v>265.14999999999998</v>
      </c>
      <c r="F9" s="228">
        <v>48</v>
      </c>
      <c r="G9" s="228" t="s">
        <v>209</v>
      </c>
      <c r="H9" s="228" t="s">
        <v>210</v>
      </c>
      <c r="I9" s="229">
        <v>159172.38095238095</v>
      </c>
      <c r="J9" s="228">
        <v>1</v>
      </c>
      <c r="K9" s="228" t="s">
        <v>211</v>
      </c>
      <c r="L9" s="228" t="s">
        <v>292</v>
      </c>
      <c r="M9" s="230"/>
    </row>
    <row r="10" spans="1:13" x14ac:dyDescent="0.2">
      <c r="A10" s="226">
        <v>3</v>
      </c>
      <c r="B10" s="227" t="s">
        <v>316</v>
      </c>
      <c r="C10" s="226" t="s">
        <v>317</v>
      </c>
      <c r="D10" s="228">
        <v>59831</v>
      </c>
      <c r="E10" s="228">
        <v>240.1</v>
      </c>
      <c r="F10" s="228">
        <v>43</v>
      </c>
      <c r="G10" s="228" t="s">
        <v>209</v>
      </c>
      <c r="H10" s="228" t="s">
        <v>210</v>
      </c>
      <c r="I10" s="229">
        <v>27097.61904761905</v>
      </c>
      <c r="J10" s="228">
        <v>2</v>
      </c>
      <c r="K10" s="228" t="s">
        <v>211</v>
      </c>
      <c r="L10" s="228" t="s">
        <v>291</v>
      </c>
      <c r="M10" s="230"/>
    </row>
    <row r="11" spans="1:13" x14ac:dyDescent="0.2">
      <c r="I11" s="231">
        <f>SUM(I8:I10)</f>
        <v>345091.90476190473</v>
      </c>
      <c r="K11" t="s">
        <v>192</v>
      </c>
    </row>
    <row r="17" spans="9:9" x14ac:dyDescent="0.2">
      <c r="I17" t="s">
        <v>342</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B12" sqref="B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7109375" customWidth="1"/>
  </cols>
  <sheetData>
    <row r="1" spans="1:10" x14ac:dyDescent="0.2">
      <c r="A1" s="216"/>
      <c r="D1" s="232"/>
      <c r="E1" s="232"/>
      <c r="F1" s="232"/>
      <c r="G1" s="232"/>
      <c r="H1" s="232"/>
    </row>
    <row r="2" spans="1:10" x14ac:dyDescent="0.2">
      <c r="A2" s="216"/>
      <c r="B2" s="295" t="s">
        <v>188</v>
      </c>
      <c r="C2" s="295"/>
      <c r="D2" s="295"/>
      <c r="E2" s="295"/>
      <c r="F2" s="295"/>
      <c r="G2" s="295"/>
      <c r="H2" s="295"/>
      <c r="I2" s="295"/>
      <c r="J2" s="295"/>
    </row>
    <row r="3" spans="1:10" x14ac:dyDescent="0.2">
      <c r="A3" s="298" t="s">
        <v>102</v>
      </c>
      <c r="B3" s="298"/>
      <c r="C3" s="298"/>
      <c r="D3" s="298"/>
      <c r="E3" s="298"/>
      <c r="F3" s="298"/>
      <c r="G3" s="298"/>
      <c r="H3" s="298"/>
      <c r="I3" s="298"/>
      <c r="J3" s="298"/>
    </row>
    <row r="4" spans="1:10" ht="13.5" thickBot="1" x14ac:dyDescent="0.25">
      <c r="A4" s="216"/>
      <c r="B4" s="216"/>
      <c r="C4" s="216"/>
      <c r="D4" s="216"/>
      <c r="E4" s="216"/>
      <c r="F4" s="216"/>
      <c r="G4" s="216"/>
      <c r="H4" s="216"/>
      <c r="I4" s="216"/>
      <c r="J4" s="233" t="s">
        <v>318</v>
      </c>
    </row>
    <row r="5" spans="1:10" ht="12.75" customHeight="1" x14ac:dyDescent="0.2">
      <c r="A5" s="299" t="s">
        <v>213</v>
      </c>
      <c r="B5" s="221" t="s">
        <v>203</v>
      </c>
      <c r="C5" s="299" t="s">
        <v>199</v>
      </c>
      <c r="D5" s="301" t="s">
        <v>214</v>
      </c>
      <c r="E5" s="296" t="s">
        <v>201</v>
      </c>
      <c r="F5" s="296" t="s">
        <v>202</v>
      </c>
      <c r="G5" s="296" t="s">
        <v>215</v>
      </c>
      <c r="H5" s="303" t="s">
        <v>216</v>
      </c>
      <c r="I5" s="296" t="s">
        <v>217</v>
      </c>
      <c r="J5" s="296" t="s">
        <v>218</v>
      </c>
    </row>
    <row r="6" spans="1:10" ht="13.5" thickBot="1" x14ac:dyDescent="0.25">
      <c r="A6" s="300"/>
      <c r="B6" s="224" t="s">
        <v>219</v>
      </c>
      <c r="C6" s="300"/>
      <c r="D6" s="302"/>
      <c r="E6" s="297"/>
      <c r="F6" s="297"/>
      <c r="G6" s="297"/>
      <c r="H6" s="304"/>
      <c r="I6" s="297"/>
      <c r="J6" s="297"/>
    </row>
    <row r="7" spans="1:10" s="141" customFormat="1" ht="12.75" customHeight="1" x14ac:dyDescent="0.2">
      <c r="A7" s="234" t="s">
        <v>319</v>
      </c>
      <c r="B7" s="235" t="s">
        <v>320</v>
      </c>
      <c r="C7" s="236" t="s">
        <v>212</v>
      </c>
      <c r="D7" s="235">
        <v>6982</v>
      </c>
      <c r="E7" s="235">
        <v>57.35</v>
      </c>
      <c r="F7" s="235">
        <v>56</v>
      </c>
      <c r="G7" s="237" t="s">
        <v>305</v>
      </c>
      <c r="H7" s="238">
        <v>190.5</v>
      </c>
      <c r="I7" s="235" t="s">
        <v>321</v>
      </c>
      <c r="J7" s="235" t="s">
        <v>220</v>
      </c>
    </row>
    <row r="8" spans="1:10" s="141" customFormat="1" ht="12.75" customHeight="1" x14ac:dyDescent="0.2">
      <c r="A8" s="234">
        <v>1</v>
      </c>
      <c r="B8" s="235" t="s">
        <v>322</v>
      </c>
      <c r="C8" s="236" t="s">
        <v>212</v>
      </c>
      <c r="D8" s="235">
        <v>41</v>
      </c>
      <c r="E8" s="235">
        <v>18.47</v>
      </c>
      <c r="F8" s="235">
        <v>5</v>
      </c>
      <c r="G8" s="237" t="s">
        <v>221</v>
      </c>
      <c r="H8" s="238">
        <v>12.06</v>
      </c>
      <c r="I8" s="235" t="s">
        <v>220</v>
      </c>
      <c r="J8" s="235" t="s">
        <v>220</v>
      </c>
    </row>
    <row r="9" spans="1:10" s="141" customFormat="1" ht="12.75" customHeight="1" x14ac:dyDescent="0.2">
      <c r="A9" s="234">
        <v>2</v>
      </c>
      <c r="B9" s="235" t="s">
        <v>222</v>
      </c>
      <c r="C9" s="236" t="s">
        <v>212</v>
      </c>
      <c r="D9" s="235">
        <v>2537</v>
      </c>
      <c r="E9" s="235">
        <v>67.930000000000007</v>
      </c>
      <c r="F9" s="235">
        <v>17</v>
      </c>
      <c r="G9" s="237" t="s">
        <v>223</v>
      </c>
      <c r="H9" s="238">
        <v>339.01</v>
      </c>
      <c r="I9" s="235" t="s">
        <v>220</v>
      </c>
      <c r="J9" s="235" t="s">
        <v>220</v>
      </c>
    </row>
    <row r="10" spans="1:10" s="141" customFormat="1" ht="12.75" customHeight="1" x14ac:dyDescent="0.2">
      <c r="A10" s="234">
        <v>3</v>
      </c>
      <c r="B10" s="235" t="s">
        <v>303</v>
      </c>
      <c r="C10" s="236" t="s">
        <v>212</v>
      </c>
      <c r="D10" s="235">
        <v>673</v>
      </c>
      <c r="E10" s="235">
        <v>50.6</v>
      </c>
      <c r="F10" s="235">
        <v>12</v>
      </c>
      <c r="G10" s="237" t="s">
        <v>223</v>
      </c>
      <c r="H10" s="238">
        <v>130.69999999999999</v>
      </c>
      <c r="I10" s="235" t="s">
        <v>304</v>
      </c>
      <c r="J10" s="235" t="s">
        <v>304</v>
      </c>
    </row>
    <row r="11" spans="1:10" s="141" customFormat="1" ht="12.75" customHeight="1" x14ac:dyDescent="0.2">
      <c r="A11" s="234">
        <v>4</v>
      </c>
      <c r="B11" s="235" t="s">
        <v>293</v>
      </c>
      <c r="C11" s="236" t="s">
        <v>212</v>
      </c>
      <c r="D11" s="235">
        <v>648</v>
      </c>
      <c r="E11" s="235">
        <v>47.62</v>
      </c>
      <c r="F11" s="235">
        <v>12</v>
      </c>
      <c r="G11" s="237" t="s">
        <v>223</v>
      </c>
      <c r="H11" s="238">
        <v>72</v>
      </c>
      <c r="I11" s="235" t="s">
        <v>304</v>
      </c>
      <c r="J11" s="235" t="s">
        <v>304</v>
      </c>
    </row>
    <row r="12" spans="1:10" s="141" customFormat="1" ht="12.75" customHeight="1" x14ac:dyDescent="0.2">
      <c r="A12" s="234">
        <v>5</v>
      </c>
      <c r="B12" s="235" t="s">
        <v>323</v>
      </c>
      <c r="C12" s="236" t="s">
        <v>301</v>
      </c>
      <c r="D12" s="235">
        <v>5565</v>
      </c>
      <c r="E12" s="235">
        <v>106.99</v>
      </c>
      <c r="F12" s="235">
        <v>18</v>
      </c>
      <c r="G12" s="237" t="s">
        <v>224</v>
      </c>
      <c r="H12" s="238">
        <v>5228.9780000000001</v>
      </c>
      <c r="I12" s="235" t="s">
        <v>324</v>
      </c>
      <c r="J12" s="235" t="s">
        <v>325</v>
      </c>
    </row>
    <row r="13" spans="1:10" s="141" customFormat="1" ht="12.75" customHeight="1" x14ac:dyDescent="0.2">
      <c r="A13" s="234">
        <v>6</v>
      </c>
      <c r="B13" s="235" t="s">
        <v>255</v>
      </c>
      <c r="C13" s="236" t="s">
        <v>212</v>
      </c>
      <c r="D13" s="235">
        <v>1765</v>
      </c>
      <c r="E13" s="235">
        <v>57.12</v>
      </c>
      <c r="F13" s="235">
        <v>16</v>
      </c>
      <c r="G13" s="237" t="s">
        <v>223</v>
      </c>
      <c r="H13" s="238">
        <v>43.08</v>
      </c>
      <c r="I13" s="235" t="s">
        <v>220</v>
      </c>
      <c r="J13" s="235" t="s">
        <v>220</v>
      </c>
    </row>
    <row r="14" spans="1:10" s="141" customFormat="1" ht="12.75" customHeight="1" x14ac:dyDescent="0.2">
      <c r="A14" s="234">
        <v>7</v>
      </c>
      <c r="B14" s="235" t="s">
        <v>326</v>
      </c>
      <c r="C14" s="236" t="s">
        <v>327</v>
      </c>
      <c r="D14" s="235">
        <v>5493</v>
      </c>
      <c r="E14" s="235">
        <v>106.84</v>
      </c>
      <c r="F14" s="235">
        <v>18</v>
      </c>
      <c r="G14" s="237" t="s">
        <v>209</v>
      </c>
      <c r="H14" s="238">
        <v>5376.1940000000004</v>
      </c>
      <c r="I14" s="235" t="s">
        <v>325</v>
      </c>
      <c r="J14" s="235" t="s">
        <v>328</v>
      </c>
    </row>
    <row r="15" spans="1:10" s="141" customFormat="1" ht="12.75" customHeight="1" x14ac:dyDescent="0.2">
      <c r="A15" s="234">
        <v>8</v>
      </c>
      <c r="B15" s="235" t="s">
        <v>329</v>
      </c>
      <c r="C15" s="236" t="s">
        <v>297</v>
      </c>
      <c r="D15" s="235">
        <v>17644</v>
      </c>
      <c r="E15" s="235">
        <v>168.68</v>
      </c>
      <c r="F15" s="235">
        <v>25</v>
      </c>
      <c r="G15" s="237" t="s">
        <v>224</v>
      </c>
      <c r="H15" s="238">
        <v>260</v>
      </c>
      <c r="I15" s="235" t="s">
        <v>302</v>
      </c>
      <c r="J15" s="235" t="s">
        <v>302</v>
      </c>
    </row>
    <row r="16" spans="1:10" s="141" customFormat="1" ht="12.75" customHeight="1" x14ac:dyDescent="0.2">
      <c r="A16" s="234">
        <v>9</v>
      </c>
      <c r="B16" s="235" t="s">
        <v>222</v>
      </c>
      <c r="C16" s="236" t="s">
        <v>212</v>
      </c>
      <c r="D16" s="235">
        <v>2537</v>
      </c>
      <c r="E16" s="235">
        <v>67.930000000000007</v>
      </c>
      <c r="F16" s="235">
        <v>17</v>
      </c>
      <c r="G16" s="237" t="s">
        <v>223</v>
      </c>
      <c r="H16" s="238">
        <v>484</v>
      </c>
      <c r="I16" s="235" t="s">
        <v>220</v>
      </c>
      <c r="J16" s="235" t="s">
        <v>220</v>
      </c>
    </row>
    <row r="17" spans="1:10" s="141" customFormat="1" ht="12.75" customHeight="1" x14ac:dyDescent="0.2">
      <c r="A17" s="234">
        <v>10</v>
      </c>
      <c r="B17" s="235" t="s">
        <v>293</v>
      </c>
      <c r="C17" s="236" t="s">
        <v>212</v>
      </c>
      <c r="D17" s="235">
        <v>648</v>
      </c>
      <c r="E17" s="235">
        <v>47.62</v>
      </c>
      <c r="F17" s="235">
        <v>12</v>
      </c>
      <c r="G17" s="237" t="s">
        <v>223</v>
      </c>
      <c r="H17" s="238">
        <v>8</v>
      </c>
      <c r="I17" s="235" t="s">
        <v>330</v>
      </c>
      <c r="J17" s="235" t="s">
        <v>330</v>
      </c>
    </row>
    <row r="18" spans="1:10" s="141" customFormat="1" ht="12.75" customHeight="1" x14ac:dyDescent="0.2">
      <c r="A18" s="234">
        <v>11</v>
      </c>
      <c r="B18" s="235" t="s">
        <v>309</v>
      </c>
      <c r="C18" s="236" t="s">
        <v>212</v>
      </c>
      <c r="D18" s="235">
        <v>2442</v>
      </c>
      <c r="E18" s="235">
        <v>61.45</v>
      </c>
      <c r="F18" s="235">
        <v>16</v>
      </c>
      <c r="G18" s="237" t="s">
        <v>223</v>
      </c>
      <c r="H18" s="238">
        <v>104</v>
      </c>
      <c r="I18" s="235" t="s">
        <v>220</v>
      </c>
      <c r="J18" s="235" t="s">
        <v>220</v>
      </c>
    </row>
    <row r="19" spans="1:10" s="141" customFormat="1" ht="12.75" customHeight="1" x14ac:dyDescent="0.2">
      <c r="A19" s="234">
        <v>12</v>
      </c>
      <c r="B19" s="235" t="s">
        <v>222</v>
      </c>
      <c r="C19" s="236" t="s">
        <v>212</v>
      </c>
      <c r="D19" s="235">
        <v>2537</v>
      </c>
      <c r="E19" s="235">
        <v>67.930000000000007</v>
      </c>
      <c r="F19" s="235">
        <v>17</v>
      </c>
      <c r="G19" s="237" t="s">
        <v>223</v>
      </c>
      <c r="H19" s="238">
        <v>459</v>
      </c>
      <c r="I19" s="235" t="s">
        <v>220</v>
      </c>
      <c r="J19" s="235" t="s">
        <v>220</v>
      </c>
    </row>
    <row r="20" spans="1:10" x14ac:dyDescent="0.2">
      <c r="H20" s="239">
        <f>SUM(H7:H19)</f>
        <v>12707.522000000001</v>
      </c>
    </row>
    <row r="21" spans="1:10" x14ac:dyDescent="0.2">
      <c r="H21" s="240"/>
    </row>
    <row r="28" spans="1:10" x14ac:dyDescent="0.2">
      <c r="I28"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48" zoomScaleNormal="148" workbookViewId="0">
      <selection activeCell="D19" sqref="D1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16"/>
      <c r="D1" s="232"/>
      <c r="E1" s="232"/>
      <c r="F1" s="232"/>
      <c r="G1" s="232"/>
    </row>
    <row r="2" spans="1:9" x14ac:dyDescent="0.2">
      <c r="A2" s="216"/>
      <c r="B2" s="295" t="s">
        <v>188</v>
      </c>
      <c r="C2" s="295"/>
      <c r="D2" s="295"/>
      <c r="E2" s="295"/>
      <c r="F2" s="295"/>
      <c r="G2" s="295"/>
      <c r="H2" s="295"/>
      <c r="I2" s="295"/>
    </row>
    <row r="3" spans="1:9" x14ac:dyDescent="0.2">
      <c r="A3" s="298" t="s">
        <v>103</v>
      </c>
      <c r="B3" s="298"/>
      <c r="C3" s="298"/>
      <c r="D3" s="298"/>
      <c r="E3" s="298"/>
      <c r="F3" s="298"/>
      <c r="G3" s="298"/>
      <c r="H3" s="298"/>
      <c r="I3" s="298"/>
    </row>
    <row r="4" spans="1:9" ht="13.5" thickBot="1" x14ac:dyDescent="0.25">
      <c r="A4" s="216"/>
      <c r="B4" s="216"/>
      <c r="C4" s="216"/>
      <c r="D4" s="216"/>
      <c r="E4" s="216"/>
      <c r="F4" s="216"/>
      <c r="G4" s="216"/>
      <c r="H4" s="216"/>
      <c r="I4" s="241" t="s">
        <v>318</v>
      </c>
    </row>
    <row r="5" spans="1:9" ht="12.75" customHeight="1" x14ac:dyDescent="0.2">
      <c r="A5" s="296" t="s">
        <v>213</v>
      </c>
      <c r="B5" s="242" t="s">
        <v>203</v>
      </c>
      <c r="C5" s="296" t="s">
        <v>199</v>
      </c>
      <c r="D5" s="301" t="s">
        <v>214</v>
      </c>
      <c r="E5" s="296" t="s">
        <v>201</v>
      </c>
      <c r="F5" s="296" t="s">
        <v>202</v>
      </c>
      <c r="G5" s="296" t="s">
        <v>215</v>
      </c>
      <c r="H5" s="296" t="s">
        <v>217</v>
      </c>
      <c r="I5" s="296" t="s">
        <v>218</v>
      </c>
    </row>
    <row r="6" spans="1:9" ht="13.5" thickBot="1" x14ac:dyDescent="0.25">
      <c r="A6" s="297"/>
      <c r="B6" s="243" t="s">
        <v>219</v>
      </c>
      <c r="C6" s="297"/>
      <c r="D6" s="302"/>
      <c r="E6" s="297"/>
      <c r="F6" s="297"/>
      <c r="G6" s="297"/>
      <c r="H6" s="297"/>
      <c r="I6" s="297"/>
    </row>
    <row r="7" spans="1:9" s="141" customFormat="1" ht="12.75" customHeight="1" x14ac:dyDescent="0.2">
      <c r="A7" s="244">
        <v>1</v>
      </c>
      <c r="B7" s="244" t="s">
        <v>243</v>
      </c>
      <c r="C7" s="244" t="s">
        <v>225</v>
      </c>
      <c r="D7" s="244">
        <v>1674</v>
      </c>
      <c r="E7" s="244">
        <v>55.870000000000005</v>
      </c>
      <c r="F7" s="244">
        <v>16</v>
      </c>
      <c r="G7" s="244" t="s">
        <v>223</v>
      </c>
      <c r="H7" s="245" t="s">
        <v>212</v>
      </c>
      <c r="I7" s="245" t="s">
        <v>212</v>
      </c>
    </row>
    <row r="8" spans="1:9" s="141" customFormat="1" ht="12.75" customHeight="1" x14ac:dyDescent="0.2">
      <c r="A8" s="244">
        <v>2</v>
      </c>
      <c r="B8" s="244" t="s">
        <v>235</v>
      </c>
      <c r="C8" s="244" t="s">
        <v>225</v>
      </c>
      <c r="D8" s="244">
        <v>1943</v>
      </c>
      <c r="E8" s="244">
        <v>58.6</v>
      </c>
      <c r="F8" s="244">
        <v>16</v>
      </c>
      <c r="G8" s="244" t="s">
        <v>236</v>
      </c>
      <c r="H8" s="245" t="s">
        <v>212</v>
      </c>
      <c r="I8" s="245" t="s">
        <v>212</v>
      </c>
    </row>
    <row r="9" spans="1:9" s="141" customFormat="1" ht="12.75" customHeight="1" x14ac:dyDescent="0.2">
      <c r="A9" s="244">
        <v>3</v>
      </c>
      <c r="B9" s="244" t="s">
        <v>227</v>
      </c>
      <c r="C9" s="244" t="s">
        <v>225</v>
      </c>
      <c r="D9" s="244">
        <v>298</v>
      </c>
      <c r="E9" s="244">
        <v>41.45</v>
      </c>
      <c r="F9" s="244">
        <v>9</v>
      </c>
      <c r="G9" s="244" t="s">
        <v>221</v>
      </c>
      <c r="H9" s="245" t="s">
        <v>212</v>
      </c>
      <c r="I9" s="245" t="s">
        <v>212</v>
      </c>
    </row>
    <row r="10" spans="1:9" s="141" customFormat="1" ht="12.75" customHeight="1" x14ac:dyDescent="0.2">
      <c r="A10" s="244">
        <v>4</v>
      </c>
      <c r="B10" s="244" t="s">
        <v>308</v>
      </c>
      <c r="C10" s="244" t="s">
        <v>231</v>
      </c>
      <c r="D10" s="244">
        <v>444</v>
      </c>
      <c r="E10" s="244">
        <v>47.93</v>
      </c>
      <c r="F10" s="244">
        <v>10</v>
      </c>
      <c r="G10" s="244" t="s">
        <v>221</v>
      </c>
      <c r="H10" s="245" t="s">
        <v>212</v>
      </c>
      <c r="I10" s="245" t="s">
        <v>212</v>
      </c>
    </row>
    <row r="11" spans="1:9" s="141" customFormat="1" ht="12.75" customHeight="1" x14ac:dyDescent="0.2">
      <c r="A11" s="244">
        <v>5</v>
      </c>
      <c r="B11" s="244" t="s">
        <v>298</v>
      </c>
      <c r="C11" s="244" t="s">
        <v>231</v>
      </c>
      <c r="D11" s="244">
        <v>455</v>
      </c>
      <c r="E11" s="244">
        <v>47.93</v>
      </c>
      <c r="F11" s="244">
        <v>10</v>
      </c>
      <c r="G11" s="244" t="s">
        <v>223</v>
      </c>
      <c r="H11" s="245" t="s">
        <v>212</v>
      </c>
      <c r="I11" s="245" t="s">
        <v>212</v>
      </c>
    </row>
    <row r="12" spans="1:9" s="141" customFormat="1" ht="12.75" customHeight="1" x14ac:dyDescent="0.2">
      <c r="A12" s="244">
        <v>6</v>
      </c>
      <c r="B12" s="244" t="s">
        <v>226</v>
      </c>
      <c r="C12" s="244" t="s">
        <v>225</v>
      </c>
      <c r="D12" s="244">
        <v>1402</v>
      </c>
      <c r="E12" s="244">
        <v>55.68</v>
      </c>
      <c r="F12" s="244">
        <v>14</v>
      </c>
      <c r="G12" s="244" t="s">
        <v>223</v>
      </c>
      <c r="H12" s="245" t="s">
        <v>212</v>
      </c>
      <c r="I12" s="245" t="s">
        <v>212</v>
      </c>
    </row>
    <row r="13" spans="1:9" s="141" customFormat="1" ht="12.75" customHeight="1" x14ac:dyDescent="0.2">
      <c r="A13" s="244">
        <v>7</v>
      </c>
      <c r="B13" s="244" t="s">
        <v>277</v>
      </c>
      <c r="C13" s="244" t="s">
        <v>225</v>
      </c>
      <c r="D13" s="244">
        <v>2899</v>
      </c>
      <c r="E13" s="244">
        <v>69</v>
      </c>
      <c r="F13" s="244">
        <v>17</v>
      </c>
      <c r="G13" s="244" t="s">
        <v>223</v>
      </c>
      <c r="H13" s="245" t="s">
        <v>212</v>
      </c>
      <c r="I13" s="245" t="s">
        <v>212</v>
      </c>
    </row>
    <row r="14" spans="1:9" s="141" customFormat="1" ht="12.75" customHeight="1" x14ac:dyDescent="0.2">
      <c r="A14" s="244">
        <v>8</v>
      </c>
      <c r="B14" s="244" t="s">
        <v>232</v>
      </c>
      <c r="C14" s="244" t="s">
        <v>225</v>
      </c>
      <c r="D14" s="244">
        <v>325</v>
      </c>
      <c r="E14" s="244">
        <v>43.34</v>
      </c>
      <c r="F14" s="244">
        <v>9</v>
      </c>
      <c r="G14" s="244" t="s">
        <v>221</v>
      </c>
      <c r="H14" s="245" t="s">
        <v>212</v>
      </c>
      <c r="I14" s="245" t="s">
        <v>212</v>
      </c>
    </row>
    <row r="15" spans="1:9" s="141" customFormat="1" ht="12.75" customHeight="1" x14ac:dyDescent="0.2">
      <c r="A15" s="244">
        <v>9</v>
      </c>
      <c r="B15" s="244" t="s">
        <v>227</v>
      </c>
      <c r="C15" s="244" t="s">
        <v>225</v>
      </c>
      <c r="D15" s="244">
        <v>298</v>
      </c>
      <c r="E15" s="244">
        <v>41.45</v>
      </c>
      <c r="F15" s="244">
        <v>9</v>
      </c>
      <c r="G15" s="244" t="s">
        <v>221</v>
      </c>
      <c r="H15" s="245" t="s">
        <v>212</v>
      </c>
      <c r="I15" s="245" t="s">
        <v>212</v>
      </c>
    </row>
    <row r="16" spans="1:9" s="141" customFormat="1" ht="12.75" customHeight="1" x14ac:dyDescent="0.2">
      <c r="A16" s="244">
        <v>10</v>
      </c>
      <c r="B16" s="244" t="s">
        <v>269</v>
      </c>
      <c r="C16" s="244" t="s">
        <v>225</v>
      </c>
      <c r="D16" s="244">
        <v>93.13</v>
      </c>
      <c r="E16" s="244">
        <v>28.23</v>
      </c>
      <c r="F16" s="244">
        <v>6</v>
      </c>
      <c r="G16" s="244" t="s">
        <v>221</v>
      </c>
      <c r="H16" s="245" t="s">
        <v>212</v>
      </c>
      <c r="I16" s="245" t="s">
        <v>212</v>
      </c>
    </row>
    <row r="17" spans="1:9" s="141" customFormat="1" ht="12.75" customHeight="1" x14ac:dyDescent="0.2">
      <c r="A17" s="244">
        <v>11</v>
      </c>
      <c r="B17" s="244" t="s">
        <v>256</v>
      </c>
      <c r="C17" s="244" t="s">
        <v>225</v>
      </c>
      <c r="D17" s="244">
        <v>1815</v>
      </c>
      <c r="E17" s="244">
        <v>57.59</v>
      </c>
      <c r="F17" s="244">
        <v>15</v>
      </c>
      <c r="G17" s="244" t="s">
        <v>223</v>
      </c>
      <c r="H17" s="245" t="s">
        <v>212</v>
      </c>
      <c r="I17" s="245" t="s">
        <v>212</v>
      </c>
    </row>
    <row r="18" spans="1:9" s="141" customFormat="1" ht="12.75" customHeight="1" x14ac:dyDescent="0.2">
      <c r="A18" s="244">
        <v>12</v>
      </c>
      <c r="B18" s="244" t="s">
        <v>263</v>
      </c>
      <c r="C18" s="244" t="s">
        <v>225</v>
      </c>
      <c r="D18" s="244">
        <v>2871</v>
      </c>
      <c r="E18" s="244">
        <v>68.8</v>
      </c>
      <c r="F18" s="244">
        <v>17</v>
      </c>
      <c r="G18" s="244" t="s">
        <v>223</v>
      </c>
      <c r="H18" s="245" t="s">
        <v>212</v>
      </c>
      <c r="I18" s="245" t="s">
        <v>212</v>
      </c>
    </row>
    <row r="19" spans="1:9" s="141" customFormat="1" ht="12.75" customHeight="1" x14ac:dyDescent="0.2">
      <c r="A19" s="244">
        <v>13</v>
      </c>
      <c r="B19" s="244" t="s">
        <v>242</v>
      </c>
      <c r="C19" s="244" t="s">
        <v>225</v>
      </c>
      <c r="D19" s="244">
        <v>1922</v>
      </c>
      <c r="E19" s="244">
        <v>58.63</v>
      </c>
      <c r="F19" s="244">
        <v>12</v>
      </c>
      <c r="G19" s="244" t="s">
        <v>223</v>
      </c>
      <c r="H19" s="245" t="s">
        <v>212</v>
      </c>
      <c r="I19" s="245" t="s">
        <v>212</v>
      </c>
    </row>
    <row r="20" spans="1:9" s="141" customFormat="1" ht="12.75" customHeight="1" x14ac:dyDescent="0.2">
      <c r="A20" s="244">
        <v>14</v>
      </c>
      <c r="B20" s="244" t="s">
        <v>241</v>
      </c>
      <c r="C20" s="244" t="s">
        <v>225</v>
      </c>
      <c r="D20" s="244">
        <v>1815</v>
      </c>
      <c r="E20" s="244">
        <v>57.59</v>
      </c>
      <c r="F20" s="244">
        <v>15</v>
      </c>
      <c r="G20" s="244" t="s">
        <v>223</v>
      </c>
      <c r="H20" s="245" t="s">
        <v>212</v>
      </c>
      <c r="I20" s="245" t="s">
        <v>212</v>
      </c>
    </row>
    <row r="21" spans="1:9" s="141" customFormat="1" ht="12.75" customHeight="1" x14ac:dyDescent="0.2">
      <c r="A21" s="244">
        <v>15</v>
      </c>
      <c r="B21" s="244" t="s">
        <v>234</v>
      </c>
      <c r="C21" s="244" t="s">
        <v>225</v>
      </c>
      <c r="D21" s="244">
        <v>2312</v>
      </c>
      <c r="E21" s="244">
        <v>62.4</v>
      </c>
      <c r="F21" s="244">
        <v>15</v>
      </c>
      <c r="G21" s="244" t="s">
        <v>223</v>
      </c>
      <c r="H21" s="245" t="s">
        <v>212</v>
      </c>
      <c r="I21" s="245" t="s">
        <v>212</v>
      </c>
    </row>
    <row r="22" spans="1:9" s="141" customFormat="1" ht="12.75" customHeight="1" x14ac:dyDescent="0.2">
      <c r="A22" s="244">
        <v>16</v>
      </c>
      <c r="B22" s="244" t="s">
        <v>248</v>
      </c>
      <c r="C22" s="244" t="s">
        <v>225</v>
      </c>
      <c r="D22" s="244">
        <v>495</v>
      </c>
      <c r="E22" s="244">
        <v>45.28</v>
      </c>
      <c r="F22" s="244">
        <v>11</v>
      </c>
      <c r="G22" s="244" t="s">
        <v>221</v>
      </c>
      <c r="H22" s="245" t="s">
        <v>212</v>
      </c>
      <c r="I22" s="245" t="s">
        <v>212</v>
      </c>
    </row>
    <row r="23" spans="1:9" s="141" customFormat="1" ht="12.75" customHeight="1" x14ac:dyDescent="0.2">
      <c r="A23" s="244">
        <v>17</v>
      </c>
      <c r="B23" s="244" t="s">
        <v>258</v>
      </c>
      <c r="C23" s="244" t="s">
        <v>225</v>
      </c>
      <c r="D23" s="244">
        <v>4721</v>
      </c>
      <c r="E23" s="244">
        <v>110.72</v>
      </c>
      <c r="F23" s="244">
        <v>18</v>
      </c>
      <c r="G23" s="244" t="s">
        <v>209</v>
      </c>
      <c r="H23" s="245" t="s">
        <v>212</v>
      </c>
      <c r="I23" s="245" t="s">
        <v>212</v>
      </c>
    </row>
    <row r="24" spans="1:9" s="141" customFormat="1" ht="12.75" customHeight="1" x14ac:dyDescent="0.2">
      <c r="A24" s="244">
        <v>18</v>
      </c>
      <c r="B24" s="244" t="s">
        <v>331</v>
      </c>
      <c r="C24" s="244" t="s">
        <v>225</v>
      </c>
      <c r="D24" s="244">
        <v>851</v>
      </c>
      <c r="E24" s="244">
        <v>53.03</v>
      </c>
      <c r="F24" s="244">
        <v>12</v>
      </c>
      <c r="G24" s="244" t="s">
        <v>223</v>
      </c>
      <c r="H24" s="245" t="s">
        <v>212</v>
      </c>
      <c r="I24" s="245" t="s">
        <v>212</v>
      </c>
    </row>
    <row r="25" spans="1:9" s="141" customFormat="1" ht="12.75" customHeight="1" x14ac:dyDescent="0.2">
      <c r="A25" s="244">
        <v>19</v>
      </c>
      <c r="B25" s="244" t="s">
        <v>227</v>
      </c>
      <c r="C25" s="244" t="s">
        <v>225</v>
      </c>
      <c r="D25" s="244">
        <v>298</v>
      </c>
      <c r="E25" s="244">
        <v>41.45</v>
      </c>
      <c r="F25" s="244">
        <v>9</v>
      </c>
      <c r="G25" s="244" t="s">
        <v>221</v>
      </c>
      <c r="H25" s="245" t="s">
        <v>212</v>
      </c>
      <c r="I25" s="245" t="s">
        <v>212</v>
      </c>
    </row>
    <row r="26" spans="1:9" s="141" customFormat="1" ht="12.75" customHeight="1" x14ac:dyDescent="0.2">
      <c r="A26" s="244">
        <v>20</v>
      </c>
      <c r="B26" s="244" t="s">
        <v>300</v>
      </c>
      <c r="C26" s="244" t="s">
        <v>276</v>
      </c>
      <c r="D26" s="244">
        <v>1868</v>
      </c>
      <c r="E26" s="244">
        <v>61.1</v>
      </c>
      <c r="F26" s="244">
        <v>16</v>
      </c>
      <c r="G26" s="244" t="s">
        <v>223</v>
      </c>
      <c r="H26" s="245" t="s">
        <v>212</v>
      </c>
      <c r="I26" s="245" t="s">
        <v>212</v>
      </c>
    </row>
    <row r="27" spans="1:9" s="141" customFormat="1" ht="12.75" customHeight="1" x14ac:dyDescent="0.2">
      <c r="A27" s="244">
        <v>21</v>
      </c>
      <c r="B27" s="244" t="s">
        <v>244</v>
      </c>
      <c r="C27" s="244" t="s">
        <v>225</v>
      </c>
      <c r="D27" s="244">
        <v>337</v>
      </c>
      <c r="E27" s="244">
        <v>50.24</v>
      </c>
      <c r="F27" s="244">
        <v>9</v>
      </c>
      <c r="G27" s="244" t="s">
        <v>221</v>
      </c>
      <c r="H27" s="245" t="s">
        <v>212</v>
      </c>
      <c r="I27" s="245" t="s">
        <v>212</v>
      </c>
    </row>
    <row r="28" spans="1:9" s="141" customFormat="1" ht="12.75" customHeight="1" x14ac:dyDescent="0.2">
      <c r="A28" s="244">
        <v>22</v>
      </c>
      <c r="B28" s="244" t="s">
        <v>250</v>
      </c>
      <c r="C28" s="244" t="s">
        <v>225</v>
      </c>
      <c r="D28" s="244">
        <v>1577</v>
      </c>
      <c r="E28" s="244">
        <v>62.940000000000005</v>
      </c>
      <c r="F28" s="244">
        <v>13</v>
      </c>
      <c r="G28" s="244" t="s">
        <v>223</v>
      </c>
      <c r="H28" s="245" t="s">
        <v>212</v>
      </c>
      <c r="I28" s="245" t="s">
        <v>212</v>
      </c>
    </row>
    <row r="29" spans="1:9" s="141" customFormat="1" ht="12.75" customHeight="1" x14ac:dyDescent="0.2">
      <c r="A29" s="244">
        <v>23</v>
      </c>
      <c r="B29" s="244" t="s">
        <v>245</v>
      </c>
      <c r="C29" s="244" t="s">
        <v>225</v>
      </c>
      <c r="D29" s="244">
        <v>482</v>
      </c>
      <c r="E29" s="244">
        <v>50.38</v>
      </c>
      <c r="F29" s="244">
        <v>10</v>
      </c>
      <c r="G29" s="244" t="s">
        <v>223</v>
      </c>
      <c r="H29" s="245" t="s">
        <v>212</v>
      </c>
      <c r="I29" s="245" t="s">
        <v>212</v>
      </c>
    </row>
    <row r="30" spans="1:9" s="141" customFormat="1" ht="12.75" customHeight="1" x14ac:dyDescent="0.2">
      <c r="A30" s="244">
        <v>24</v>
      </c>
      <c r="B30" s="244" t="s">
        <v>254</v>
      </c>
      <c r="C30" s="244" t="s">
        <v>225</v>
      </c>
      <c r="D30" s="244">
        <v>495</v>
      </c>
      <c r="E30" s="244">
        <v>45.28</v>
      </c>
      <c r="F30" s="244">
        <v>11</v>
      </c>
      <c r="G30" s="244" t="s">
        <v>223</v>
      </c>
      <c r="H30" s="245" t="s">
        <v>212</v>
      </c>
      <c r="I30" s="245" t="s">
        <v>212</v>
      </c>
    </row>
    <row r="31" spans="1:9" s="141" customFormat="1" ht="12.75" customHeight="1" x14ac:dyDescent="0.2">
      <c r="A31" s="244">
        <v>25</v>
      </c>
      <c r="B31" s="244" t="s">
        <v>229</v>
      </c>
      <c r="C31" s="244" t="s">
        <v>225</v>
      </c>
      <c r="D31" s="244">
        <v>163.47</v>
      </c>
      <c r="E31" s="244">
        <v>32.56</v>
      </c>
      <c r="F31" s="244">
        <v>8</v>
      </c>
      <c r="G31" s="244" t="s">
        <v>221</v>
      </c>
      <c r="H31" s="245" t="s">
        <v>212</v>
      </c>
      <c r="I31" s="245" t="s">
        <v>212</v>
      </c>
    </row>
    <row r="32" spans="1:9" s="141" customFormat="1" ht="12.75" customHeight="1" x14ac:dyDescent="0.2">
      <c r="A32" s="244">
        <v>26</v>
      </c>
      <c r="B32" s="244" t="s">
        <v>266</v>
      </c>
      <c r="C32" s="244" t="s">
        <v>231</v>
      </c>
      <c r="D32" s="244">
        <v>1235</v>
      </c>
      <c r="E32" s="244">
        <v>61.9</v>
      </c>
      <c r="F32" s="244">
        <v>14</v>
      </c>
      <c r="G32" s="244" t="s">
        <v>223</v>
      </c>
      <c r="H32" s="245" t="s">
        <v>212</v>
      </c>
      <c r="I32" s="245" t="s">
        <v>212</v>
      </c>
    </row>
    <row r="33" spans="1:9" s="141" customFormat="1" ht="12.75" customHeight="1" x14ac:dyDescent="0.2">
      <c r="A33" s="244">
        <v>27</v>
      </c>
      <c r="B33" s="244" t="s">
        <v>255</v>
      </c>
      <c r="C33" s="244" t="s">
        <v>225</v>
      </c>
      <c r="D33" s="244">
        <v>1765</v>
      </c>
      <c r="E33" s="244">
        <v>57.120000000000005</v>
      </c>
      <c r="F33" s="244">
        <v>16</v>
      </c>
      <c r="G33" s="244" t="s">
        <v>223</v>
      </c>
      <c r="H33" s="245" t="s">
        <v>212</v>
      </c>
      <c r="I33" s="245" t="s">
        <v>212</v>
      </c>
    </row>
    <row r="34" spans="1:9" s="141" customFormat="1" ht="12.75" customHeight="1" x14ac:dyDescent="0.2">
      <c r="A34" s="244">
        <v>28</v>
      </c>
      <c r="B34" s="244" t="s">
        <v>299</v>
      </c>
      <c r="C34" s="244" t="s">
        <v>231</v>
      </c>
      <c r="D34" s="244">
        <v>1489</v>
      </c>
      <c r="E34" s="244">
        <v>55.81</v>
      </c>
      <c r="F34" s="244">
        <v>56</v>
      </c>
      <c r="G34" s="244" t="s">
        <v>223</v>
      </c>
      <c r="H34" s="245" t="s">
        <v>212</v>
      </c>
      <c r="I34" s="245" t="s">
        <v>212</v>
      </c>
    </row>
    <row r="35" spans="1:9" s="141" customFormat="1" ht="12.75" customHeight="1" x14ac:dyDescent="0.2">
      <c r="A35" s="244">
        <v>29</v>
      </c>
      <c r="B35" s="244" t="s">
        <v>265</v>
      </c>
      <c r="C35" s="244" t="s">
        <v>225</v>
      </c>
      <c r="D35" s="244">
        <v>182.25</v>
      </c>
      <c r="E35" s="244">
        <v>32.74</v>
      </c>
      <c r="F35" s="244">
        <v>7</v>
      </c>
      <c r="G35" s="244" t="s">
        <v>221</v>
      </c>
      <c r="H35" s="245" t="s">
        <v>212</v>
      </c>
      <c r="I35" s="245" t="s">
        <v>212</v>
      </c>
    </row>
    <row r="36" spans="1:9" s="141" customFormat="1" ht="12.75" customHeight="1" x14ac:dyDescent="0.2">
      <c r="A36" s="244">
        <v>30</v>
      </c>
      <c r="B36" s="244" t="s">
        <v>307</v>
      </c>
      <c r="C36" s="244" t="s">
        <v>231</v>
      </c>
      <c r="D36" s="244">
        <v>1759</v>
      </c>
      <c r="E36" s="244">
        <v>57.59</v>
      </c>
      <c r="F36" s="244">
        <v>15</v>
      </c>
      <c r="G36" s="244" t="s">
        <v>223</v>
      </c>
      <c r="H36" s="245" t="s">
        <v>212</v>
      </c>
      <c r="I36" s="245" t="s">
        <v>212</v>
      </c>
    </row>
    <row r="37" spans="1:9" s="141" customFormat="1" ht="12.75" customHeight="1" x14ac:dyDescent="0.2">
      <c r="A37" s="244">
        <v>31</v>
      </c>
      <c r="B37" s="244" t="s">
        <v>252</v>
      </c>
      <c r="C37" s="244" t="s">
        <v>225</v>
      </c>
      <c r="D37" s="244">
        <v>337</v>
      </c>
      <c r="E37" s="244">
        <v>47.1</v>
      </c>
      <c r="F37" s="244">
        <v>8</v>
      </c>
      <c r="G37" s="244" t="s">
        <v>221</v>
      </c>
      <c r="H37" s="245" t="s">
        <v>212</v>
      </c>
      <c r="I37" s="245" t="s">
        <v>212</v>
      </c>
    </row>
    <row r="38" spans="1:9" s="141" customFormat="1" ht="12.75" customHeight="1" x14ac:dyDescent="0.2">
      <c r="A38" s="244">
        <v>32</v>
      </c>
      <c r="B38" s="244" t="s">
        <v>227</v>
      </c>
      <c r="C38" s="244" t="s">
        <v>225</v>
      </c>
      <c r="D38" s="244">
        <v>298</v>
      </c>
      <c r="E38" s="244">
        <v>41.45</v>
      </c>
      <c r="F38" s="244">
        <v>9</v>
      </c>
      <c r="G38" s="244" t="s">
        <v>221</v>
      </c>
      <c r="H38" s="245" t="s">
        <v>212</v>
      </c>
      <c r="I38" s="245" t="s">
        <v>212</v>
      </c>
    </row>
    <row r="39" spans="1:9" s="141" customFormat="1" ht="12.75" customHeight="1" x14ac:dyDescent="0.2">
      <c r="A39" s="244">
        <v>33</v>
      </c>
      <c r="B39" s="244" t="s">
        <v>228</v>
      </c>
      <c r="C39" s="244" t="s">
        <v>225</v>
      </c>
      <c r="D39" s="244">
        <v>324</v>
      </c>
      <c r="E39" s="244">
        <v>43.31</v>
      </c>
      <c r="F39" s="244">
        <v>9</v>
      </c>
      <c r="G39" s="244" t="s">
        <v>221</v>
      </c>
      <c r="H39" s="245" t="s">
        <v>212</v>
      </c>
      <c r="I39" s="245" t="s">
        <v>212</v>
      </c>
    </row>
    <row r="40" spans="1:9" s="141" customFormat="1" ht="12.75" customHeight="1" x14ac:dyDescent="0.2">
      <c r="A40" s="244">
        <v>34</v>
      </c>
      <c r="B40" s="244" t="s">
        <v>267</v>
      </c>
      <c r="C40" s="244" t="s">
        <v>225</v>
      </c>
      <c r="D40" s="244">
        <v>1674</v>
      </c>
      <c r="E40" s="244">
        <v>56</v>
      </c>
      <c r="F40" s="244">
        <v>16</v>
      </c>
      <c r="G40" s="244" t="s">
        <v>223</v>
      </c>
      <c r="H40" s="245" t="s">
        <v>212</v>
      </c>
      <c r="I40" s="245" t="s">
        <v>212</v>
      </c>
    </row>
    <row r="41" spans="1:9" s="141" customFormat="1" ht="12.75" customHeight="1" x14ac:dyDescent="0.2">
      <c r="A41" s="244">
        <v>35</v>
      </c>
      <c r="B41" s="244" t="s">
        <v>237</v>
      </c>
      <c r="C41" s="244" t="s">
        <v>225</v>
      </c>
      <c r="D41" s="244">
        <v>2542</v>
      </c>
      <c r="E41" s="244">
        <v>67.930000000000007</v>
      </c>
      <c r="F41" s="244">
        <v>17</v>
      </c>
      <c r="G41" s="244" t="s">
        <v>223</v>
      </c>
      <c r="H41" s="245" t="s">
        <v>212</v>
      </c>
      <c r="I41" s="245" t="s">
        <v>212</v>
      </c>
    </row>
    <row r="42" spans="1:9" s="141" customFormat="1" ht="12.75" customHeight="1" x14ac:dyDescent="0.2">
      <c r="A42" s="244">
        <v>36</v>
      </c>
      <c r="B42" s="244" t="s">
        <v>262</v>
      </c>
      <c r="C42" s="244" t="s">
        <v>225</v>
      </c>
      <c r="D42" s="244">
        <v>1571</v>
      </c>
      <c r="E42" s="244">
        <v>52.7</v>
      </c>
      <c r="F42" s="244">
        <v>14</v>
      </c>
      <c r="G42" s="244" t="s">
        <v>223</v>
      </c>
      <c r="H42" s="245" t="s">
        <v>212</v>
      </c>
      <c r="I42" s="245" t="s">
        <v>212</v>
      </c>
    </row>
    <row r="43" spans="1:9" s="141" customFormat="1" ht="12.75" customHeight="1" x14ac:dyDescent="0.2">
      <c r="A43" s="244">
        <v>37</v>
      </c>
      <c r="B43" s="244" t="s">
        <v>240</v>
      </c>
      <c r="C43" s="244" t="s">
        <v>225</v>
      </c>
      <c r="D43" s="244">
        <v>1571</v>
      </c>
      <c r="E43" s="244">
        <v>52.7</v>
      </c>
      <c r="F43" s="244">
        <v>14</v>
      </c>
      <c r="G43" s="244" t="s">
        <v>223</v>
      </c>
      <c r="H43" s="245" t="s">
        <v>212</v>
      </c>
      <c r="I43" s="245" t="s">
        <v>212</v>
      </c>
    </row>
    <row r="44" spans="1:9" s="141" customFormat="1" ht="12.75" customHeight="1" x14ac:dyDescent="0.2">
      <c r="A44" s="244">
        <v>38</v>
      </c>
      <c r="B44" s="244" t="s">
        <v>270</v>
      </c>
      <c r="C44" s="244" t="s">
        <v>225</v>
      </c>
      <c r="D44" s="244">
        <v>359</v>
      </c>
      <c r="E44" s="244">
        <v>43.71</v>
      </c>
      <c r="F44" s="244">
        <v>12</v>
      </c>
      <c r="G44" s="244" t="s">
        <v>221</v>
      </c>
      <c r="H44" s="245" t="s">
        <v>212</v>
      </c>
      <c r="I44" s="245" t="s">
        <v>212</v>
      </c>
    </row>
    <row r="45" spans="1:9" s="141" customFormat="1" ht="12.75" customHeight="1" x14ac:dyDescent="0.2">
      <c r="A45" s="244">
        <v>39</v>
      </c>
      <c r="B45" s="244" t="s">
        <v>256</v>
      </c>
      <c r="C45" s="244" t="s">
        <v>225</v>
      </c>
      <c r="D45" s="244">
        <v>1815</v>
      </c>
      <c r="E45" s="244">
        <v>57.59</v>
      </c>
      <c r="F45" s="244">
        <v>15</v>
      </c>
      <c r="G45" s="244" t="s">
        <v>223</v>
      </c>
      <c r="H45" s="245" t="s">
        <v>212</v>
      </c>
      <c r="I45" s="245" t="s">
        <v>212</v>
      </c>
    </row>
    <row r="46" spans="1:9" s="141" customFormat="1" ht="12.75" customHeight="1" x14ac:dyDescent="0.2">
      <c r="A46" s="244">
        <v>40</v>
      </c>
      <c r="B46" s="244" t="s">
        <v>253</v>
      </c>
      <c r="C46" s="244" t="s">
        <v>225</v>
      </c>
      <c r="D46" s="244">
        <v>955</v>
      </c>
      <c r="E46" s="244">
        <v>53.68</v>
      </c>
      <c r="F46" s="244">
        <v>13</v>
      </c>
      <c r="G46" s="244" t="s">
        <v>223</v>
      </c>
      <c r="H46" s="245" t="s">
        <v>212</v>
      </c>
      <c r="I46" s="245" t="s">
        <v>212</v>
      </c>
    </row>
    <row r="47" spans="1:9" s="141" customFormat="1" ht="12.75" customHeight="1" x14ac:dyDescent="0.2">
      <c r="A47" s="244">
        <v>41</v>
      </c>
      <c r="B47" s="244" t="s">
        <v>275</v>
      </c>
      <c r="C47" s="244" t="s">
        <v>225</v>
      </c>
      <c r="D47" s="244">
        <v>2176</v>
      </c>
      <c r="E47" s="244">
        <v>71.290000000000006</v>
      </c>
      <c r="F47" s="244">
        <v>16</v>
      </c>
      <c r="G47" s="244" t="s">
        <v>223</v>
      </c>
      <c r="H47" s="245" t="s">
        <v>212</v>
      </c>
      <c r="I47" s="245" t="s">
        <v>212</v>
      </c>
    </row>
    <row r="48" spans="1:9" s="141" customFormat="1" ht="12.75" customHeight="1" x14ac:dyDescent="0.2">
      <c r="A48" s="244">
        <v>42</v>
      </c>
      <c r="B48" s="244" t="s">
        <v>244</v>
      </c>
      <c r="C48" s="244" t="s">
        <v>225</v>
      </c>
      <c r="D48" s="244">
        <v>337</v>
      </c>
      <c r="E48" s="244">
        <v>50.24</v>
      </c>
      <c r="F48" s="244">
        <v>9</v>
      </c>
      <c r="G48" s="244" t="s">
        <v>221</v>
      </c>
      <c r="H48" s="245" t="s">
        <v>212</v>
      </c>
      <c r="I48" s="245" t="s">
        <v>212</v>
      </c>
    </row>
    <row r="49" spans="1:9" s="141" customFormat="1" ht="12.75" customHeight="1" x14ac:dyDescent="0.2">
      <c r="A49" s="244">
        <v>43</v>
      </c>
      <c r="B49" s="244" t="s">
        <v>227</v>
      </c>
      <c r="C49" s="244" t="s">
        <v>225</v>
      </c>
      <c r="D49" s="244">
        <v>298</v>
      </c>
      <c r="E49" s="244">
        <v>41.45</v>
      </c>
      <c r="F49" s="244">
        <v>9</v>
      </c>
      <c r="G49" s="244" t="s">
        <v>221</v>
      </c>
      <c r="H49" s="245" t="s">
        <v>212</v>
      </c>
      <c r="I49" s="245" t="s">
        <v>212</v>
      </c>
    </row>
    <row r="50" spans="1:9" s="141" customFormat="1" ht="12.75" customHeight="1" x14ac:dyDescent="0.2">
      <c r="A50" s="244">
        <v>44</v>
      </c>
      <c r="B50" s="244" t="s">
        <v>264</v>
      </c>
      <c r="C50" s="244" t="s">
        <v>225</v>
      </c>
      <c r="D50" s="244">
        <v>209</v>
      </c>
      <c r="E50" s="244">
        <v>30.76</v>
      </c>
      <c r="F50" s="244">
        <v>8</v>
      </c>
      <c r="G50" s="244" t="s">
        <v>223</v>
      </c>
      <c r="H50" s="245" t="s">
        <v>212</v>
      </c>
      <c r="I50" s="245" t="s">
        <v>212</v>
      </c>
    </row>
    <row r="51" spans="1:9" s="141" customFormat="1" ht="12.75" customHeight="1" x14ac:dyDescent="0.2">
      <c r="A51" s="244">
        <v>45</v>
      </c>
      <c r="B51" s="244" t="s">
        <v>296</v>
      </c>
      <c r="C51" s="244" t="s">
        <v>225</v>
      </c>
      <c r="D51" s="244">
        <v>673.80000000000007</v>
      </c>
      <c r="E51" s="244">
        <v>50.69</v>
      </c>
      <c r="F51" s="244">
        <v>12</v>
      </c>
      <c r="G51" s="244" t="s">
        <v>223</v>
      </c>
      <c r="H51" s="245" t="s">
        <v>212</v>
      </c>
      <c r="I51" s="245" t="s">
        <v>212</v>
      </c>
    </row>
    <row r="52" spans="1:9" s="141" customFormat="1" ht="12.75" customHeight="1" x14ac:dyDescent="0.2">
      <c r="A52" s="244">
        <v>46</v>
      </c>
      <c r="B52" s="244" t="s">
        <v>258</v>
      </c>
      <c r="C52" s="244" t="s">
        <v>225</v>
      </c>
      <c r="D52" s="244">
        <v>4721</v>
      </c>
      <c r="E52" s="244">
        <v>110.72</v>
      </c>
      <c r="F52" s="244">
        <v>18</v>
      </c>
      <c r="G52" s="244" t="s">
        <v>209</v>
      </c>
      <c r="H52" s="245" t="s">
        <v>212</v>
      </c>
      <c r="I52" s="245" t="s">
        <v>212</v>
      </c>
    </row>
    <row r="53" spans="1:9" s="141" customFormat="1" ht="12.75" customHeight="1" x14ac:dyDescent="0.2">
      <c r="A53" s="244">
        <v>47</v>
      </c>
      <c r="B53" s="244" t="s">
        <v>245</v>
      </c>
      <c r="C53" s="244" t="s">
        <v>225</v>
      </c>
      <c r="D53" s="244">
        <v>482</v>
      </c>
      <c r="E53" s="244">
        <v>50.38</v>
      </c>
      <c r="F53" s="244">
        <v>10</v>
      </c>
      <c r="G53" s="244" t="s">
        <v>223</v>
      </c>
      <c r="H53" s="245" t="s">
        <v>212</v>
      </c>
      <c r="I53" s="245" t="s">
        <v>212</v>
      </c>
    </row>
    <row r="54" spans="1:9" s="141" customFormat="1" ht="12.75" customHeight="1" x14ac:dyDescent="0.2">
      <c r="A54" s="244">
        <v>48</v>
      </c>
      <c r="B54" s="244" t="s">
        <v>246</v>
      </c>
      <c r="C54" s="244" t="s">
        <v>225</v>
      </c>
      <c r="D54" s="244">
        <v>449</v>
      </c>
      <c r="E54" s="244">
        <v>28.650000000000002</v>
      </c>
      <c r="F54" s="244">
        <v>11</v>
      </c>
      <c r="G54" s="244" t="s">
        <v>239</v>
      </c>
      <c r="H54" s="245" t="s">
        <v>212</v>
      </c>
      <c r="I54" s="245" t="s">
        <v>212</v>
      </c>
    </row>
    <row r="55" spans="1:9" s="141" customFormat="1" ht="12.75" customHeight="1" x14ac:dyDescent="0.2">
      <c r="A55" s="244">
        <v>49</v>
      </c>
      <c r="B55" s="244" t="s">
        <v>227</v>
      </c>
      <c r="C55" s="244" t="s">
        <v>225</v>
      </c>
      <c r="D55" s="244">
        <v>298</v>
      </c>
      <c r="E55" s="244">
        <v>41.45</v>
      </c>
      <c r="F55" s="244">
        <v>9</v>
      </c>
      <c r="G55" s="244" t="s">
        <v>221</v>
      </c>
      <c r="H55" s="245" t="s">
        <v>212</v>
      </c>
      <c r="I55" s="245" t="s">
        <v>212</v>
      </c>
    </row>
    <row r="56" spans="1:9" s="141" customFormat="1" ht="12.75" customHeight="1" x14ac:dyDescent="0.2">
      <c r="A56" s="244">
        <v>50</v>
      </c>
      <c r="B56" s="244" t="s">
        <v>265</v>
      </c>
      <c r="C56" s="244" t="s">
        <v>225</v>
      </c>
      <c r="D56" s="244">
        <v>182.25</v>
      </c>
      <c r="E56" s="244">
        <v>32.74</v>
      </c>
      <c r="F56" s="244">
        <v>7</v>
      </c>
      <c r="G56" s="244" t="s">
        <v>221</v>
      </c>
      <c r="H56" s="245" t="s">
        <v>212</v>
      </c>
      <c r="I56" s="245" t="s">
        <v>212</v>
      </c>
    </row>
    <row r="57" spans="1:9" s="141" customFormat="1" ht="12.75" customHeight="1" x14ac:dyDescent="0.2">
      <c r="A57" s="244">
        <v>51</v>
      </c>
      <c r="B57" s="244" t="s">
        <v>228</v>
      </c>
      <c r="C57" s="244" t="s">
        <v>225</v>
      </c>
      <c r="D57" s="244">
        <v>324</v>
      </c>
      <c r="E57" s="244">
        <v>43.31</v>
      </c>
      <c r="F57" s="244">
        <v>9</v>
      </c>
      <c r="G57" s="244" t="s">
        <v>221</v>
      </c>
      <c r="H57" s="245" t="s">
        <v>212</v>
      </c>
      <c r="I57" s="245" t="s">
        <v>212</v>
      </c>
    </row>
    <row r="58" spans="1:9" s="141" customFormat="1" ht="12.75" customHeight="1" x14ac:dyDescent="0.2">
      <c r="A58" s="244">
        <v>52</v>
      </c>
      <c r="B58" s="244" t="s">
        <v>244</v>
      </c>
      <c r="C58" s="244" t="s">
        <v>225</v>
      </c>
      <c r="D58" s="244">
        <v>337</v>
      </c>
      <c r="E58" s="244">
        <v>50.24</v>
      </c>
      <c r="F58" s="244">
        <v>9</v>
      </c>
      <c r="G58" s="244" t="s">
        <v>221</v>
      </c>
      <c r="H58" s="245" t="s">
        <v>212</v>
      </c>
      <c r="I58" s="245" t="s">
        <v>212</v>
      </c>
    </row>
    <row r="59" spans="1:9" s="141" customFormat="1" ht="12.75" customHeight="1" x14ac:dyDescent="0.2">
      <c r="A59" s="244">
        <v>53</v>
      </c>
      <c r="B59" s="244" t="s">
        <v>277</v>
      </c>
      <c r="C59" s="244" t="s">
        <v>225</v>
      </c>
      <c r="D59" s="244">
        <v>2899</v>
      </c>
      <c r="E59" s="244">
        <v>69</v>
      </c>
      <c r="F59" s="244">
        <v>17</v>
      </c>
      <c r="G59" s="244" t="s">
        <v>223</v>
      </c>
      <c r="H59" s="245" t="s">
        <v>212</v>
      </c>
      <c r="I59" s="245" t="s">
        <v>212</v>
      </c>
    </row>
    <row r="60" spans="1:9" s="141" customFormat="1" ht="12.75" customHeight="1" x14ac:dyDescent="0.2">
      <c r="A60" s="244">
        <v>54</v>
      </c>
      <c r="B60" s="244" t="s">
        <v>298</v>
      </c>
      <c r="C60" s="244" t="s">
        <v>231</v>
      </c>
      <c r="D60" s="244">
        <v>455</v>
      </c>
      <c r="E60" s="244">
        <v>47.93</v>
      </c>
      <c r="F60" s="244">
        <v>10</v>
      </c>
      <c r="G60" s="244" t="s">
        <v>223</v>
      </c>
      <c r="H60" s="245" t="s">
        <v>212</v>
      </c>
      <c r="I60" s="245" t="s">
        <v>212</v>
      </c>
    </row>
    <row r="61" spans="1:9" s="141" customFormat="1" ht="12.75" customHeight="1" x14ac:dyDescent="0.2">
      <c r="A61" s="244">
        <v>55</v>
      </c>
      <c r="B61" s="244" t="s">
        <v>248</v>
      </c>
      <c r="C61" s="244" t="s">
        <v>225</v>
      </c>
      <c r="D61" s="244">
        <v>495</v>
      </c>
      <c r="E61" s="244">
        <v>45.28</v>
      </c>
      <c r="F61" s="244">
        <v>11</v>
      </c>
      <c r="G61" s="244" t="s">
        <v>221</v>
      </c>
      <c r="H61" s="245" t="s">
        <v>212</v>
      </c>
      <c r="I61" s="245" t="s">
        <v>212</v>
      </c>
    </row>
    <row r="62" spans="1:9" s="141" customFormat="1" ht="12.75" customHeight="1" x14ac:dyDescent="0.2">
      <c r="A62" s="244">
        <v>56</v>
      </c>
      <c r="B62" s="244" t="s">
        <v>270</v>
      </c>
      <c r="C62" s="244" t="s">
        <v>225</v>
      </c>
      <c r="D62" s="244">
        <v>359</v>
      </c>
      <c r="E62" s="244">
        <v>43.71</v>
      </c>
      <c r="F62" s="244">
        <v>12</v>
      </c>
      <c r="G62" s="244" t="s">
        <v>221</v>
      </c>
      <c r="H62" s="245" t="s">
        <v>212</v>
      </c>
      <c r="I62" s="245" t="s">
        <v>212</v>
      </c>
    </row>
    <row r="63" spans="1:9" s="141" customFormat="1" ht="12.75" customHeight="1" x14ac:dyDescent="0.2">
      <c r="A63" s="244">
        <v>57</v>
      </c>
      <c r="B63" s="244" t="s">
        <v>308</v>
      </c>
      <c r="C63" s="244" t="s">
        <v>231</v>
      </c>
      <c r="D63" s="244">
        <v>444</v>
      </c>
      <c r="E63" s="244">
        <v>47.93</v>
      </c>
      <c r="F63" s="244">
        <v>10</v>
      </c>
      <c r="G63" s="244" t="s">
        <v>221</v>
      </c>
      <c r="H63" s="245" t="s">
        <v>212</v>
      </c>
      <c r="I63" s="245" t="s">
        <v>212</v>
      </c>
    </row>
    <row r="64" spans="1:9" s="141" customFormat="1" ht="12.75" customHeight="1" x14ac:dyDescent="0.2">
      <c r="A64" s="244">
        <v>58</v>
      </c>
      <c r="B64" s="244" t="s">
        <v>263</v>
      </c>
      <c r="C64" s="244" t="s">
        <v>225</v>
      </c>
      <c r="D64" s="244">
        <v>2871</v>
      </c>
      <c r="E64" s="244">
        <v>68.8</v>
      </c>
      <c r="F64" s="244">
        <v>17</v>
      </c>
      <c r="G64" s="244" t="s">
        <v>223</v>
      </c>
      <c r="H64" s="245" t="s">
        <v>212</v>
      </c>
      <c r="I64" s="245" t="s">
        <v>212</v>
      </c>
    </row>
    <row r="65" spans="1:9" s="141" customFormat="1" ht="12.75" customHeight="1" x14ac:dyDescent="0.2">
      <c r="A65" s="244">
        <v>59</v>
      </c>
      <c r="B65" s="244" t="s">
        <v>247</v>
      </c>
      <c r="C65" s="244" t="s">
        <v>225</v>
      </c>
      <c r="D65" s="244">
        <v>495</v>
      </c>
      <c r="E65" s="244">
        <v>45.29</v>
      </c>
      <c r="F65" s="244">
        <v>11</v>
      </c>
      <c r="G65" s="244" t="s">
        <v>223</v>
      </c>
      <c r="H65" s="245" t="s">
        <v>212</v>
      </c>
      <c r="I65" s="245" t="s">
        <v>212</v>
      </c>
    </row>
    <row r="66" spans="1:9" s="141" customFormat="1" ht="12.75" customHeight="1" x14ac:dyDescent="0.2">
      <c r="A66" s="244">
        <v>60</v>
      </c>
      <c r="B66" s="244" t="s">
        <v>242</v>
      </c>
      <c r="C66" s="244" t="s">
        <v>225</v>
      </c>
      <c r="D66" s="244">
        <v>1922</v>
      </c>
      <c r="E66" s="244">
        <v>58.63</v>
      </c>
      <c r="F66" s="244">
        <v>12</v>
      </c>
      <c r="G66" s="244" t="s">
        <v>223</v>
      </c>
      <c r="H66" s="245" t="s">
        <v>212</v>
      </c>
      <c r="I66" s="245" t="s">
        <v>212</v>
      </c>
    </row>
    <row r="67" spans="1:9" s="141" customFormat="1" ht="12.75" customHeight="1" x14ac:dyDescent="0.2">
      <c r="A67" s="244">
        <v>61</v>
      </c>
      <c r="B67" s="244" t="s">
        <v>226</v>
      </c>
      <c r="C67" s="244" t="s">
        <v>225</v>
      </c>
      <c r="D67" s="244">
        <v>1402</v>
      </c>
      <c r="E67" s="244">
        <v>55.68</v>
      </c>
      <c r="F67" s="244">
        <v>14</v>
      </c>
      <c r="G67" s="244" t="s">
        <v>223</v>
      </c>
      <c r="H67" s="245" t="s">
        <v>212</v>
      </c>
      <c r="I67" s="245" t="s">
        <v>212</v>
      </c>
    </row>
    <row r="68" spans="1:9" s="141" customFormat="1" ht="12.75" customHeight="1" x14ac:dyDescent="0.2">
      <c r="A68" s="244">
        <v>62</v>
      </c>
      <c r="B68" s="244" t="s">
        <v>332</v>
      </c>
      <c r="C68" s="244" t="s">
        <v>225</v>
      </c>
      <c r="D68" s="244">
        <v>2085</v>
      </c>
      <c r="E68" s="244">
        <v>61.93</v>
      </c>
      <c r="F68" s="244">
        <v>16</v>
      </c>
      <c r="G68" s="244" t="s">
        <v>223</v>
      </c>
      <c r="H68" s="245" t="s">
        <v>212</v>
      </c>
      <c r="I68" s="245" t="s">
        <v>212</v>
      </c>
    </row>
    <row r="69" spans="1:9" s="141" customFormat="1" ht="12.75" customHeight="1" x14ac:dyDescent="0.2">
      <c r="A69" s="244">
        <v>63</v>
      </c>
      <c r="B69" s="244" t="s">
        <v>227</v>
      </c>
      <c r="C69" s="244" t="s">
        <v>225</v>
      </c>
      <c r="D69" s="244">
        <v>298</v>
      </c>
      <c r="E69" s="244">
        <v>41.45</v>
      </c>
      <c r="F69" s="244">
        <v>9</v>
      </c>
      <c r="G69" s="244" t="s">
        <v>221</v>
      </c>
      <c r="H69" s="245" t="s">
        <v>212</v>
      </c>
      <c r="I69" s="245" t="s">
        <v>212</v>
      </c>
    </row>
    <row r="70" spans="1:9" s="141" customFormat="1" ht="12.75" customHeight="1" x14ac:dyDescent="0.2">
      <c r="A70" s="244">
        <v>64</v>
      </c>
      <c r="B70" s="244" t="s">
        <v>247</v>
      </c>
      <c r="C70" s="244" t="s">
        <v>225</v>
      </c>
      <c r="D70" s="244">
        <v>495</v>
      </c>
      <c r="E70" s="244">
        <v>45.29</v>
      </c>
      <c r="F70" s="244">
        <v>11</v>
      </c>
      <c r="G70" s="244" t="s">
        <v>223</v>
      </c>
      <c r="H70" s="245" t="s">
        <v>212</v>
      </c>
      <c r="I70" s="245" t="s">
        <v>212</v>
      </c>
    </row>
    <row r="71" spans="1:9" s="141" customFormat="1" ht="12.75" customHeight="1" x14ac:dyDescent="0.2">
      <c r="A71" s="244">
        <v>65</v>
      </c>
      <c r="B71" s="244" t="s">
        <v>232</v>
      </c>
      <c r="C71" s="244" t="s">
        <v>225</v>
      </c>
      <c r="D71" s="244">
        <v>325</v>
      </c>
      <c r="E71" s="244">
        <v>43.34</v>
      </c>
      <c r="F71" s="244">
        <v>9</v>
      </c>
      <c r="G71" s="244" t="s">
        <v>221</v>
      </c>
      <c r="H71" s="245" t="s">
        <v>212</v>
      </c>
      <c r="I71" s="245" t="s">
        <v>212</v>
      </c>
    </row>
    <row r="72" spans="1:9" s="141" customFormat="1" ht="12.75" customHeight="1" x14ac:dyDescent="0.2">
      <c r="A72" s="244">
        <v>66</v>
      </c>
      <c r="B72" s="244" t="s">
        <v>234</v>
      </c>
      <c r="C72" s="244" t="s">
        <v>225</v>
      </c>
      <c r="D72" s="244">
        <v>2312</v>
      </c>
      <c r="E72" s="244">
        <v>62.4</v>
      </c>
      <c r="F72" s="244">
        <v>15</v>
      </c>
      <c r="G72" s="244" t="s">
        <v>223</v>
      </c>
      <c r="H72" s="245" t="s">
        <v>212</v>
      </c>
      <c r="I72" s="245" t="s">
        <v>212</v>
      </c>
    </row>
    <row r="73" spans="1:9" s="141" customFormat="1" ht="12.75" customHeight="1" x14ac:dyDescent="0.2">
      <c r="A73" s="244">
        <v>67</v>
      </c>
      <c r="B73" s="244" t="s">
        <v>252</v>
      </c>
      <c r="C73" s="244" t="s">
        <v>225</v>
      </c>
      <c r="D73" s="244">
        <v>337</v>
      </c>
      <c r="E73" s="244">
        <v>47.1</v>
      </c>
      <c r="F73" s="244">
        <v>8</v>
      </c>
      <c r="G73" s="244" t="s">
        <v>221</v>
      </c>
      <c r="H73" s="245" t="s">
        <v>212</v>
      </c>
      <c r="I73" s="245" t="s">
        <v>212</v>
      </c>
    </row>
    <row r="74" spans="1:9" s="141" customFormat="1" ht="12.75" customHeight="1" x14ac:dyDescent="0.2">
      <c r="A74" s="244">
        <v>68</v>
      </c>
      <c r="B74" s="244" t="s">
        <v>257</v>
      </c>
      <c r="C74" s="244" t="s">
        <v>231</v>
      </c>
      <c r="D74" s="244">
        <v>1489</v>
      </c>
      <c r="E74" s="244">
        <v>55.81</v>
      </c>
      <c r="F74" s="244">
        <v>0</v>
      </c>
      <c r="G74" s="244" t="s">
        <v>223</v>
      </c>
      <c r="H74" s="245" t="s">
        <v>212</v>
      </c>
      <c r="I74" s="245" t="s">
        <v>212</v>
      </c>
    </row>
    <row r="75" spans="1:9" s="141" customFormat="1" ht="12.75" customHeight="1" x14ac:dyDescent="0.2">
      <c r="A75" s="244">
        <v>69</v>
      </c>
      <c r="B75" s="244" t="s">
        <v>227</v>
      </c>
      <c r="C75" s="244" t="s">
        <v>225</v>
      </c>
      <c r="D75" s="244">
        <v>298</v>
      </c>
      <c r="E75" s="244">
        <v>41.45</v>
      </c>
      <c r="F75" s="244">
        <v>9</v>
      </c>
      <c r="G75" s="244" t="s">
        <v>221</v>
      </c>
      <c r="H75" s="245" t="s">
        <v>212</v>
      </c>
      <c r="I75" s="245" t="s">
        <v>212</v>
      </c>
    </row>
    <row r="76" spans="1:9" s="141" customFormat="1" ht="12.75" customHeight="1" x14ac:dyDescent="0.2">
      <c r="A76" s="244">
        <v>70</v>
      </c>
      <c r="B76" s="244" t="s">
        <v>229</v>
      </c>
      <c r="C76" s="244" t="s">
        <v>225</v>
      </c>
      <c r="D76" s="244">
        <v>163.47</v>
      </c>
      <c r="E76" s="244">
        <v>32.56</v>
      </c>
      <c r="F76" s="244">
        <v>8</v>
      </c>
      <c r="G76" s="244" t="s">
        <v>221</v>
      </c>
      <c r="H76" s="245" t="s">
        <v>212</v>
      </c>
      <c r="I76" s="245" t="s">
        <v>212</v>
      </c>
    </row>
    <row r="77" spans="1:9" s="141" customFormat="1" ht="12.75" customHeight="1" x14ac:dyDescent="0.2">
      <c r="A77" s="244">
        <v>71</v>
      </c>
      <c r="B77" s="244" t="s">
        <v>268</v>
      </c>
      <c r="C77" s="244" t="s">
        <v>225</v>
      </c>
      <c r="D77" s="244">
        <v>1238</v>
      </c>
      <c r="E77" s="244">
        <v>61.9</v>
      </c>
      <c r="F77" s="244">
        <v>14</v>
      </c>
      <c r="G77" s="244" t="s">
        <v>223</v>
      </c>
      <c r="H77" s="245" t="s">
        <v>212</v>
      </c>
      <c r="I77" s="245" t="s">
        <v>212</v>
      </c>
    </row>
    <row r="78" spans="1:9" s="141" customFormat="1" ht="12.75" customHeight="1" x14ac:dyDescent="0.2">
      <c r="A78" s="244">
        <v>72</v>
      </c>
      <c r="B78" s="244" t="s">
        <v>243</v>
      </c>
      <c r="C78" s="244" t="s">
        <v>225</v>
      </c>
      <c r="D78" s="244">
        <v>1674</v>
      </c>
      <c r="E78" s="244">
        <v>55.870000000000005</v>
      </c>
      <c r="F78" s="244">
        <v>16</v>
      </c>
      <c r="G78" s="244" t="s">
        <v>223</v>
      </c>
      <c r="H78" s="245" t="s">
        <v>212</v>
      </c>
      <c r="I78" s="245" t="s">
        <v>212</v>
      </c>
    </row>
    <row r="79" spans="1:9" s="141" customFormat="1" ht="12.75" customHeight="1" x14ac:dyDescent="0.2">
      <c r="A79" s="244">
        <v>73</v>
      </c>
      <c r="B79" s="244" t="s">
        <v>232</v>
      </c>
      <c r="C79" s="244" t="s">
        <v>225</v>
      </c>
      <c r="D79" s="244">
        <v>325</v>
      </c>
      <c r="E79" s="244">
        <v>43.34</v>
      </c>
      <c r="F79" s="244">
        <v>9</v>
      </c>
      <c r="G79" s="244" t="s">
        <v>221</v>
      </c>
      <c r="H79" s="245" t="s">
        <v>212</v>
      </c>
      <c r="I79" s="245" t="s">
        <v>212</v>
      </c>
    </row>
    <row r="80" spans="1:9" s="141" customFormat="1" ht="12.75" customHeight="1" x14ac:dyDescent="0.2">
      <c r="A80" s="244">
        <v>74</v>
      </c>
      <c r="B80" s="244" t="s">
        <v>251</v>
      </c>
      <c r="C80" s="244" t="s">
        <v>225</v>
      </c>
      <c r="D80" s="244">
        <v>1517</v>
      </c>
      <c r="E80" s="244">
        <v>52.27</v>
      </c>
      <c r="F80" s="244">
        <v>14</v>
      </c>
      <c r="G80" s="244" t="s">
        <v>223</v>
      </c>
      <c r="H80" s="245" t="s">
        <v>212</v>
      </c>
      <c r="I80" s="245" t="s">
        <v>212</v>
      </c>
    </row>
    <row r="81" spans="1:9" s="141" customFormat="1" ht="12.75" customHeight="1" x14ac:dyDescent="0.2">
      <c r="A81" s="244">
        <v>75</v>
      </c>
      <c r="B81" s="244" t="s">
        <v>275</v>
      </c>
      <c r="C81" s="244" t="s">
        <v>225</v>
      </c>
      <c r="D81" s="244">
        <v>2176</v>
      </c>
      <c r="E81" s="244">
        <v>71.290000000000006</v>
      </c>
      <c r="F81" s="244">
        <v>16</v>
      </c>
      <c r="G81" s="244" t="s">
        <v>223</v>
      </c>
      <c r="H81" s="245" t="s">
        <v>212</v>
      </c>
      <c r="I81" s="245" t="s">
        <v>212</v>
      </c>
    </row>
    <row r="82" spans="1:9" s="141" customFormat="1" ht="12.75" customHeight="1" x14ac:dyDescent="0.2">
      <c r="A82" s="244">
        <v>76</v>
      </c>
      <c r="B82" s="244" t="s">
        <v>235</v>
      </c>
      <c r="C82" s="244" t="s">
        <v>225</v>
      </c>
      <c r="D82" s="244">
        <v>1943</v>
      </c>
      <c r="E82" s="244">
        <v>58.6</v>
      </c>
      <c r="F82" s="244">
        <v>16</v>
      </c>
      <c r="G82" s="244" t="s">
        <v>236</v>
      </c>
      <c r="H82" s="245" t="s">
        <v>212</v>
      </c>
      <c r="I82" s="245" t="s">
        <v>212</v>
      </c>
    </row>
    <row r="83" spans="1:9" s="141" customFormat="1" ht="12.75" customHeight="1" x14ac:dyDescent="0.2">
      <c r="A83" s="244">
        <v>77</v>
      </c>
      <c r="B83" s="244" t="s">
        <v>250</v>
      </c>
      <c r="C83" s="244" t="s">
        <v>225</v>
      </c>
      <c r="D83" s="244">
        <v>1577</v>
      </c>
      <c r="E83" s="244">
        <v>62.940000000000005</v>
      </c>
      <c r="F83" s="244">
        <v>13</v>
      </c>
      <c r="G83" s="244" t="s">
        <v>223</v>
      </c>
      <c r="H83" s="245" t="s">
        <v>212</v>
      </c>
      <c r="I83" s="245" t="s">
        <v>212</v>
      </c>
    </row>
    <row r="84" spans="1:9" s="141" customFormat="1" ht="12.75" customHeight="1" x14ac:dyDescent="0.2">
      <c r="A84" s="244">
        <v>78</v>
      </c>
      <c r="B84" s="244" t="s">
        <v>227</v>
      </c>
      <c r="C84" s="244" t="s">
        <v>225</v>
      </c>
      <c r="D84" s="244">
        <v>298</v>
      </c>
      <c r="E84" s="244">
        <v>41.45</v>
      </c>
      <c r="F84" s="244">
        <v>9</v>
      </c>
      <c r="G84" s="244" t="s">
        <v>221</v>
      </c>
      <c r="H84" s="245" t="s">
        <v>212</v>
      </c>
      <c r="I84" s="245" t="s">
        <v>212</v>
      </c>
    </row>
    <row r="85" spans="1:9" s="141" customFormat="1" ht="12.75" customHeight="1" x14ac:dyDescent="0.2">
      <c r="A85" s="244">
        <v>79</v>
      </c>
      <c r="B85" s="244" t="s">
        <v>241</v>
      </c>
      <c r="C85" s="244" t="s">
        <v>225</v>
      </c>
      <c r="D85" s="244">
        <v>1815</v>
      </c>
      <c r="E85" s="244">
        <v>57.59</v>
      </c>
      <c r="F85" s="244">
        <v>15</v>
      </c>
      <c r="G85" s="244" t="s">
        <v>223</v>
      </c>
      <c r="H85" s="245" t="s">
        <v>212</v>
      </c>
      <c r="I85" s="245" t="s">
        <v>212</v>
      </c>
    </row>
    <row r="86" spans="1:9" s="141" customFormat="1" ht="12.75" customHeight="1" x14ac:dyDescent="0.2">
      <c r="A86" s="244">
        <v>80</v>
      </c>
      <c r="B86" s="244" t="s">
        <v>245</v>
      </c>
      <c r="C86" s="244" t="s">
        <v>225</v>
      </c>
      <c r="D86" s="244">
        <v>482</v>
      </c>
      <c r="E86" s="244">
        <v>50.38</v>
      </c>
      <c r="F86" s="244">
        <v>10</v>
      </c>
      <c r="G86" s="244" t="s">
        <v>223</v>
      </c>
      <c r="H86" s="245" t="s">
        <v>212</v>
      </c>
      <c r="I86" s="245" t="s">
        <v>212</v>
      </c>
    </row>
    <row r="87" spans="1:9" s="141" customFormat="1" ht="12.75" customHeight="1" x14ac:dyDescent="0.2">
      <c r="A87" s="244">
        <v>81</v>
      </c>
      <c r="B87" s="244" t="s">
        <v>259</v>
      </c>
      <c r="C87" s="244" t="s">
        <v>260</v>
      </c>
      <c r="D87" s="244">
        <v>2514</v>
      </c>
      <c r="E87" s="244">
        <v>68.64</v>
      </c>
      <c r="F87" s="244">
        <v>17</v>
      </c>
      <c r="G87" s="244" t="s">
        <v>223</v>
      </c>
      <c r="H87" s="245" t="s">
        <v>212</v>
      </c>
      <c r="I87" s="245" t="s">
        <v>212</v>
      </c>
    </row>
    <row r="88" spans="1:9" s="141" customFormat="1" ht="12.75" customHeight="1" x14ac:dyDescent="0.2">
      <c r="A88" s="244">
        <v>82</v>
      </c>
      <c r="B88" s="244" t="s">
        <v>300</v>
      </c>
      <c r="C88" s="244" t="s">
        <v>276</v>
      </c>
      <c r="D88" s="244">
        <v>1868</v>
      </c>
      <c r="E88" s="244">
        <v>61.1</v>
      </c>
      <c r="F88" s="244">
        <v>16</v>
      </c>
      <c r="G88" s="244" t="s">
        <v>223</v>
      </c>
      <c r="H88" s="245" t="s">
        <v>212</v>
      </c>
      <c r="I88" s="245" t="s">
        <v>212</v>
      </c>
    </row>
    <row r="89" spans="1:9" s="141" customFormat="1" ht="12.75" customHeight="1" x14ac:dyDescent="0.2">
      <c r="A89" s="244">
        <v>83</v>
      </c>
      <c r="B89" s="244" t="s">
        <v>333</v>
      </c>
      <c r="C89" s="244" t="s">
        <v>225</v>
      </c>
      <c r="D89" s="244">
        <v>116</v>
      </c>
      <c r="E89" s="244">
        <v>27.580000000000002</v>
      </c>
      <c r="F89" s="244">
        <v>7</v>
      </c>
      <c r="G89" s="244" t="s">
        <v>221</v>
      </c>
      <c r="H89" s="245" t="s">
        <v>212</v>
      </c>
      <c r="I89" s="245" t="s">
        <v>212</v>
      </c>
    </row>
    <row r="90" spans="1:9" s="141" customFormat="1" ht="12.75" customHeight="1" x14ac:dyDescent="0.2">
      <c r="A90" s="244">
        <v>84</v>
      </c>
      <c r="B90" s="244" t="s">
        <v>227</v>
      </c>
      <c r="C90" s="244" t="s">
        <v>225</v>
      </c>
      <c r="D90" s="244">
        <v>298</v>
      </c>
      <c r="E90" s="244">
        <v>41.45</v>
      </c>
      <c r="F90" s="244">
        <v>9</v>
      </c>
      <c r="G90" s="244" t="s">
        <v>221</v>
      </c>
      <c r="H90" s="245" t="s">
        <v>212</v>
      </c>
      <c r="I90" s="245" t="s">
        <v>212</v>
      </c>
    </row>
    <row r="91" spans="1:9" s="141" customFormat="1" ht="12.75" customHeight="1" x14ac:dyDescent="0.2">
      <c r="A91" s="244">
        <v>85</v>
      </c>
      <c r="B91" s="244" t="s">
        <v>227</v>
      </c>
      <c r="C91" s="244" t="s">
        <v>225</v>
      </c>
      <c r="D91" s="244">
        <v>298</v>
      </c>
      <c r="E91" s="244">
        <v>41.45</v>
      </c>
      <c r="F91" s="244">
        <v>9</v>
      </c>
      <c r="G91" s="244" t="s">
        <v>221</v>
      </c>
      <c r="H91" s="245" t="s">
        <v>212</v>
      </c>
      <c r="I91" s="245" t="s">
        <v>212</v>
      </c>
    </row>
    <row r="92" spans="1:9" s="141" customFormat="1" ht="12.75" customHeight="1" x14ac:dyDescent="0.2">
      <c r="A92" s="244">
        <v>86</v>
      </c>
      <c r="B92" s="244" t="s">
        <v>264</v>
      </c>
      <c r="C92" s="244" t="s">
        <v>225</v>
      </c>
      <c r="D92" s="244">
        <v>209</v>
      </c>
      <c r="E92" s="244">
        <v>30.76</v>
      </c>
      <c r="F92" s="244">
        <v>8</v>
      </c>
      <c r="G92" s="244" t="s">
        <v>223</v>
      </c>
      <c r="H92" s="245" t="s">
        <v>212</v>
      </c>
      <c r="I92" s="245" t="s">
        <v>212</v>
      </c>
    </row>
    <row r="93" spans="1:9" s="141" customFormat="1" ht="12.75" customHeight="1" x14ac:dyDescent="0.2">
      <c r="A93" s="244">
        <v>87</v>
      </c>
      <c r="B93" s="244" t="s">
        <v>252</v>
      </c>
      <c r="C93" s="244" t="s">
        <v>225</v>
      </c>
      <c r="D93" s="244">
        <v>337</v>
      </c>
      <c r="E93" s="244">
        <v>47.1</v>
      </c>
      <c r="F93" s="244">
        <v>8</v>
      </c>
      <c r="G93" s="244" t="s">
        <v>221</v>
      </c>
      <c r="H93" s="245" t="s">
        <v>212</v>
      </c>
      <c r="I93" s="245" t="s">
        <v>212</v>
      </c>
    </row>
    <row r="94" spans="1:9" s="141" customFormat="1" ht="12.75" customHeight="1" x14ac:dyDescent="0.2">
      <c r="A94" s="244">
        <v>88</v>
      </c>
      <c r="B94" s="244" t="s">
        <v>242</v>
      </c>
      <c r="C94" s="244" t="s">
        <v>225</v>
      </c>
      <c r="D94" s="244">
        <v>1922</v>
      </c>
      <c r="E94" s="244">
        <v>58.63</v>
      </c>
      <c r="F94" s="244">
        <v>12</v>
      </c>
      <c r="G94" s="244" t="s">
        <v>223</v>
      </c>
      <c r="H94" s="245" t="s">
        <v>212</v>
      </c>
      <c r="I94" s="245" t="s">
        <v>212</v>
      </c>
    </row>
    <row r="95" spans="1:9" s="141" customFormat="1" ht="12.75" customHeight="1" x14ac:dyDescent="0.2">
      <c r="A95" s="244">
        <v>89</v>
      </c>
      <c r="B95" s="244" t="s">
        <v>229</v>
      </c>
      <c r="C95" s="244" t="s">
        <v>225</v>
      </c>
      <c r="D95" s="244">
        <v>163.47</v>
      </c>
      <c r="E95" s="244">
        <v>32.56</v>
      </c>
      <c r="F95" s="244">
        <v>8</v>
      </c>
      <c r="G95" s="244" t="s">
        <v>221</v>
      </c>
      <c r="H95" s="245" t="s">
        <v>212</v>
      </c>
      <c r="I95" s="245" t="s">
        <v>212</v>
      </c>
    </row>
    <row r="96" spans="1:9" s="141" customFormat="1" ht="12.75" customHeight="1" x14ac:dyDescent="0.2">
      <c r="A96" s="244">
        <v>90</v>
      </c>
      <c r="B96" s="244" t="s">
        <v>310</v>
      </c>
      <c r="C96" s="244" t="s">
        <v>225</v>
      </c>
      <c r="D96" s="244">
        <v>498</v>
      </c>
      <c r="E96" s="244">
        <v>51.02</v>
      </c>
      <c r="F96" s="244">
        <v>10</v>
      </c>
      <c r="G96" s="244" t="s">
        <v>221</v>
      </c>
      <c r="H96" s="245" t="s">
        <v>212</v>
      </c>
      <c r="I96" s="245" t="s">
        <v>212</v>
      </c>
    </row>
    <row r="97" spans="1:9" s="141" customFormat="1" ht="12.75" customHeight="1" x14ac:dyDescent="0.2">
      <c r="A97" s="244">
        <v>91</v>
      </c>
      <c r="B97" s="244" t="s">
        <v>298</v>
      </c>
      <c r="C97" s="244" t="s">
        <v>231</v>
      </c>
      <c r="D97" s="244">
        <v>455</v>
      </c>
      <c r="E97" s="244">
        <v>47.93</v>
      </c>
      <c r="F97" s="244">
        <v>10</v>
      </c>
      <c r="G97" s="244" t="s">
        <v>223</v>
      </c>
      <c r="H97" s="245" t="s">
        <v>212</v>
      </c>
      <c r="I97" s="245" t="s">
        <v>212</v>
      </c>
    </row>
    <row r="98" spans="1:9" s="141" customFormat="1" ht="12.75" customHeight="1" x14ac:dyDescent="0.2">
      <c r="A98" s="244">
        <v>92</v>
      </c>
      <c r="B98" s="244" t="s">
        <v>226</v>
      </c>
      <c r="C98" s="244" t="s">
        <v>225</v>
      </c>
      <c r="D98" s="244">
        <v>1402</v>
      </c>
      <c r="E98" s="244">
        <v>55.68</v>
      </c>
      <c r="F98" s="244">
        <v>14</v>
      </c>
      <c r="G98" s="244" t="s">
        <v>223</v>
      </c>
      <c r="H98" s="245" t="s">
        <v>212</v>
      </c>
      <c r="I98" s="245" t="s">
        <v>212</v>
      </c>
    </row>
    <row r="99" spans="1:9" s="141" customFormat="1" ht="12.75" customHeight="1" x14ac:dyDescent="0.2">
      <c r="A99" s="244">
        <v>93</v>
      </c>
      <c r="B99" s="244" t="s">
        <v>227</v>
      </c>
      <c r="C99" s="244" t="s">
        <v>225</v>
      </c>
      <c r="D99" s="244">
        <v>298</v>
      </c>
      <c r="E99" s="244">
        <v>41.45</v>
      </c>
      <c r="F99" s="244">
        <v>9</v>
      </c>
      <c r="G99" s="244" t="s">
        <v>221</v>
      </c>
      <c r="H99" s="245" t="s">
        <v>212</v>
      </c>
      <c r="I99" s="245" t="s">
        <v>212</v>
      </c>
    </row>
    <row r="100" spans="1:9" s="141" customFormat="1" ht="12.75" customHeight="1" x14ac:dyDescent="0.2">
      <c r="A100" s="244">
        <v>94</v>
      </c>
      <c r="B100" s="244" t="s">
        <v>234</v>
      </c>
      <c r="C100" s="244" t="s">
        <v>225</v>
      </c>
      <c r="D100" s="244">
        <v>2312</v>
      </c>
      <c r="E100" s="244">
        <v>62.4</v>
      </c>
      <c r="F100" s="244">
        <v>15</v>
      </c>
      <c r="G100" s="244" t="s">
        <v>223</v>
      </c>
      <c r="H100" s="245" t="s">
        <v>212</v>
      </c>
      <c r="I100" s="245" t="s">
        <v>212</v>
      </c>
    </row>
    <row r="101" spans="1:9" s="141" customFormat="1" ht="12.75" customHeight="1" x14ac:dyDescent="0.2">
      <c r="A101" s="244">
        <v>95</v>
      </c>
      <c r="B101" s="244" t="s">
        <v>253</v>
      </c>
      <c r="C101" s="244" t="s">
        <v>225</v>
      </c>
      <c r="D101" s="244">
        <v>955</v>
      </c>
      <c r="E101" s="244">
        <v>53.68</v>
      </c>
      <c r="F101" s="244">
        <v>13</v>
      </c>
      <c r="G101" s="244" t="s">
        <v>223</v>
      </c>
      <c r="H101" s="245" t="s">
        <v>212</v>
      </c>
      <c r="I101" s="245" t="s">
        <v>212</v>
      </c>
    </row>
    <row r="102" spans="1:9" s="141" customFormat="1" ht="12.75" customHeight="1" x14ac:dyDescent="0.2">
      <c r="A102" s="244">
        <v>96</v>
      </c>
      <c r="B102" s="244" t="s">
        <v>254</v>
      </c>
      <c r="C102" s="244" t="s">
        <v>225</v>
      </c>
      <c r="D102" s="244">
        <v>495</v>
      </c>
      <c r="E102" s="244">
        <v>45.28</v>
      </c>
      <c r="F102" s="244">
        <v>11</v>
      </c>
      <c r="G102" s="244" t="s">
        <v>223</v>
      </c>
      <c r="H102" s="245" t="s">
        <v>212</v>
      </c>
      <c r="I102" s="245" t="s">
        <v>212</v>
      </c>
    </row>
    <row r="103" spans="1:9" s="141" customFormat="1" ht="12.75" customHeight="1" x14ac:dyDescent="0.2">
      <c r="A103" s="244">
        <v>97</v>
      </c>
      <c r="B103" s="244" t="s">
        <v>277</v>
      </c>
      <c r="C103" s="244" t="s">
        <v>225</v>
      </c>
      <c r="D103" s="244">
        <v>2899</v>
      </c>
      <c r="E103" s="244">
        <v>69</v>
      </c>
      <c r="F103" s="244">
        <v>17</v>
      </c>
      <c r="G103" s="244" t="s">
        <v>223</v>
      </c>
      <c r="H103" s="245" t="s">
        <v>212</v>
      </c>
      <c r="I103" s="245" t="s">
        <v>212</v>
      </c>
    </row>
    <row r="104" spans="1:9" s="141" customFormat="1" ht="12.75" customHeight="1" x14ac:dyDescent="0.2">
      <c r="A104" s="244">
        <v>98</v>
      </c>
      <c r="B104" s="244" t="s">
        <v>307</v>
      </c>
      <c r="C104" s="244" t="s">
        <v>231</v>
      </c>
      <c r="D104" s="244">
        <v>1759</v>
      </c>
      <c r="E104" s="244">
        <v>57.59</v>
      </c>
      <c r="F104" s="244">
        <v>15</v>
      </c>
      <c r="G104" s="244" t="s">
        <v>223</v>
      </c>
      <c r="H104" s="245" t="s">
        <v>212</v>
      </c>
      <c r="I104" s="245" t="s">
        <v>212</v>
      </c>
    </row>
    <row r="105" spans="1:9" s="141" customFormat="1" ht="12.75" customHeight="1" x14ac:dyDescent="0.2">
      <c r="A105" s="244">
        <v>99</v>
      </c>
      <c r="B105" s="244" t="s">
        <v>255</v>
      </c>
      <c r="C105" s="244" t="s">
        <v>225</v>
      </c>
      <c r="D105" s="244">
        <v>1765</v>
      </c>
      <c r="E105" s="244">
        <v>57.120000000000005</v>
      </c>
      <c r="F105" s="244">
        <v>16</v>
      </c>
      <c r="G105" s="244" t="s">
        <v>223</v>
      </c>
      <c r="H105" s="245" t="s">
        <v>212</v>
      </c>
      <c r="I105" s="245" t="s">
        <v>212</v>
      </c>
    </row>
    <row r="106" spans="1:9" s="141" customFormat="1" ht="12.75" customHeight="1" x14ac:dyDescent="0.2">
      <c r="A106" s="244">
        <v>100</v>
      </c>
      <c r="B106" s="244" t="s">
        <v>227</v>
      </c>
      <c r="C106" s="244" t="s">
        <v>225</v>
      </c>
      <c r="D106" s="244">
        <v>298</v>
      </c>
      <c r="E106" s="244">
        <v>41.45</v>
      </c>
      <c r="F106" s="244">
        <v>9</v>
      </c>
      <c r="G106" s="244" t="s">
        <v>221</v>
      </c>
      <c r="H106" s="245" t="s">
        <v>212</v>
      </c>
      <c r="I106" s="245" t="s">
        <v>212</v>
      </c>
    </row>
    <row r="107" spans="1:9" s="141" customFormat="1" ht="12.75" customHeight="1" x14ac:dyDescent="0.2">
      <c r="A107" s="244">
        <v>101</v>
      </c>
      <c r="B107" s="244" t="s">
        <v>244</v>
      </c>
      <c r="C107" s="244" t="s">
        <v>225</v>
      </c>
      <c r="D107" s="244">
        <v>337</v>
      </c>
      <c r="E107" s="244">
        <v>50.24</v>
      </c>
      <c r="F107" s="244">
        <v>9</v>
      </c>
      <c r="G107" s="244" t="s">
        <v>221</v>
      </c>
      <c r="H107" s="245" t="s">
        <v>212</v>
      </c>
      <c r="I107" s="245" t="s">
        <v>212</v>
      </c>
    </row>
    <row r="108" spans="1:9" s="141" customFormat="1" ht="12.75" customHeight="1" x14ac:dyDescent="0.2">
      <c r="A108" s="244">
        <v>102</v>
      </c>
      <c r="B108" s="244" t="s">
        <v>310</v>
      </c>
      <c r="C108" s="244" t="s">
        <v>225</v>
      </c>
      <c r="D108" s="244">
        <v>498</v>
      </c>
      <c r="E108" s="244">
        <v>51.02</v>
      </c>
      <c r="F108" s="244">
        <v>10</v>
      </c>
      <c r="G108" s="244" t="s">
        <v>221</v>
      </c>
      <c r="H108" s="245" t="s">
        <v>212</v>
      </c>
      <c r="I108" s="245" t="s">
        <v>212</v>
      </c>
    </row>
    <row r="109" spans="1:9" s="141" customFormat="1" ht="12.75" customHeight="1" x14ac:dyDescent="0.2">
      <c r="A109" s="244">
        <v>103</v>
      </c>
      <c r="B109" s="244" t="s">
        <v>258</v>
      </c>
      <c r="C109" s="244" t="s">
        <v>225</v>
      </c>
      <c r="D109" s="244">
        <v>4721</v>
      </c>
      <c r="E109" s="244">
        <v>110.72</v>
      </c>
      <c r="F109" s="244">
        <v>18</v>
      </c>
      <c r="G109" s="244" t="s">
        <v>209</v>
      </c>
      <c r="H109" s="245" t="s">
        <v>212</v>
      </c>
      <c r="I109" s="245" t="s">
        <v>212</v>
      </c>
    </row>
    <row r="110" spans="1:9" s="141" customFormat="1" ht="12.75" customHeight="1" x14ac:dyDescent="0.2">
      <c r="A110" s="244">
        <v>104</v>
      </c>
      <c r="B110" s="244" t="s">
        <v>243</v>
      </c>
      <c r="C110" s="244" t="s">
        <v>225</v>
      </c>
      <c r="D110" s="244">
        <v>1674</v>
      </c>
      <c r="E110" s="244">
        <v>55.870000000000005</v>
      </c>
      <c r="F110" s="244">
        <v>16</v>
      </c>
      <c r="G110" s="244" t="s">
        <v>223</v>
      </c>
      <c r="H110" s="245" t="s">
        <v>212</v>
      </c>
      <c r="I110" s="245" t="s">
        <v>212</v>
      </c>
    </row>
    <row r="111" spans="1:9" s="141" customFormat="1" ht="12.75" customHeight="1" x14ac:dyDescent="0.2">
      <c r="A111" s="244">
        <v>105</v>
      </c>
      <c r="B111" s="244" t="s">
        <v>262</v>
      </c>
      <c r="C111" s="244" t="s">
        <v>225</v>
      </c>
      <c r="D111" s="244">
        <v>1571</v>
      </c>
      <c r="E111" s="244">
        <v>52.7</v>
      </c>
      <c r="F111" s="244">
        <v>14</v>
      </c>
      <c r="G111" s="244" t="s">
        <v>223</v>
      </c>
      <c r="H111" s="245" t="s">
        <v>212</v>
      </c>
      <c r="I111" s="245" t="s">
        <v>212</v>
      </c>
    </row>
    <row r="112" spans="1:9" s="141" customFormat="1" ht="12.75" customHeight="1" x14ac:dyDescent="0.2">
      <c r="A112" s="244">
        <v>106</v>
      </c>
      <c r="B112" s="244" t="s">
        <v>270</v>
      </c>
      <c r="C112" s="244" t="s">
        <v>225</v>
      </c>
      <c r="D112" s="244">
        <v>359</v>
      </c>
      <c r="E112" s="244">
        <v>43.71</v>
      </c>
      <c r="F112" s="244">
        <v>12</v>
      </c>
      <c r="G112" s="244" t="s">
        <v>221</v>
      </c>
      <c r="H112" s="245" t="s">
        <v>212</v>
      </c>
      <c r="I112" s="245" t="s">
        <v>212</v>
      </c>
    </row>
    <row r="113" spans="1:9" s="141" customFormat="1" ht="12.75" customHeight="1" x14ac:dyDescent="0.2">
      <c r="A113" s="244">
        <v>107</v>
      </c>
      <c r="B113" s="244" t="s">
        <v>232</v>
      </c>
      <c r="C113" s="244" t="s">
        <v>225</v>
      </c>
      <c r="D113" s="244">
        <v>325</v>
      </c>
      <c r="E113" s="244">
        <v>43.34</v>
      </c>
      <c r="F113" s="244">
        <v>9</v>
      </c>
      <c r="G113" s="244" t="s">
        <v>221</v>
      </c>
      <c r="H113" s="245" t="s">
        <v>212</v>
      </c>
      <c r="I113" s="245" t="s">
        <v>212</v>
      </c>
    </row>
    <row r="114" spans="1:9" s="141" customFormat="1" ht="12.75" customHeight="1" x14ac:dyDescent="0.2">
      <c r="A114" s="244">
        <v>108</v>
      </c>
      <c r="B114" s="244" t="s">
        <v>267</v>
      </c>
      <c r="C114" s="244" t="s">
        <v>225</v>
      </c>
      <c r="D114" s="244">
        <v>1674</v>
      </c>
      <c r="E114" s="244">
        <v>56</v>
      </c>
      <c r="F114" s="244">
        <v>16</v>
      </c>
      <c r="G114" s="244" t="s">
        <v>223</v>
      </c>
      <c r="H114" s="245" t="s">
        <v>212</v>
      </c>
      <c r="I114" s="245" t="s">
        <v>212</v>
      </c>
    </row>
    <row r="115" spans="1:9" s="141" customFormat="1" ht="12.75" customHeight="1" x14ac:dyDescent="0.2">
      <c r="A115" s="244">
        <v>109</v>
      </c>
      <c r="B115" s="244" t="s">
        <v>227</v>
      </c>
      <c r="C115" s="244" t="s">
        <v>225</v>
      </c>
      <c r="D115" s="244">
        <v>298</v>
      </c>
      <c r="E115" s="244">
        <v>41.45</v>
      </c>
      <c r="F115" s="244">
        <v>9</v>
      </c>
      <c r="G115" s="244" t="s">
        <v>221</v>
      </c>
      <c r="H115" s="245" t="s">
        <v>212</v>
      </c>
      <c r="I115" s="245" t="s">
        <v>212</v>
      </c>
    </row>
    <row r="116" spans="1:9" s="141" customFormat="1" ht="12.75" customHeight="1" x14ac:dyDescent="0.2">
      <c r="A116" s="244">
        <v>110</v>
      </c>
      <c r="B116" s="244" t="s">
        <v>238</v>
      </c>
      <c r="C116" s="244" t="s">
        <v>225</v>
      </c>
      <c r="D116" s="244">
        <v>1649</v>
      </c>
      <c r="E116" s="244">
        <v>57.25</v>
      </c>
      <c r="F116" s="244">
        <v>13</v>
      </c>
      <c r="G116" s="244" t="s">
        <v>239</v>
      </c>
      <c r="H116" s="245" t="s">
        <v>212</v>
      </c>
      <c r="I116" s="245" t="s">
        <v>212</v>
      </c>
    </row>
    <row r="117" spans="1:9" s="141" customFormat="1" ht="12.75" customHeight="1" x14ac:dyDescent="0.2">
      <c r="A117" s="244">
        <v>111</v>
      </c>
      <c r="B117" s="244" t="s">
        <v>263</v>
      </c>
      <c r="C117" s="244" t="s">
        <v>225</v>
      </c>
      <c r="D117" s="244">
        <v>2871</v>
      </c>
      <c r="E117" s="244">
        <v>68.8</v>
      </c>
      <c r="F117" s="244">
        <v>17</v>
      </c>
      <c r="G117" s="244" t="s">
        <v>223</v>
      </c>
      <c r="H117" s="245" t="s">
        <v>212</v>
      </c>
      <c r="I117" s="245" t="s">
        <v>212</v>
      </c>
    </row>
    <row r="118" spans="1:9" s="141" customFormat="1" ht="12.75" customHeight="1" x14ac:dyDescent="0.2">
      <c r="A118" s="244">
        <v>112</v>
      </c>
      <c r="B118" s="244" t="s">
        <v>237</v>
      </c>
      <c r="C118" s="244" t="s">
        <v>225</v>
      </c>
      <c r="D118" s="244">
        <v>2542</v>
      </c>
      <c r="E118" s="244">
        <v>67.930000000000007</v>
      </c>
      <c r="F118" s="244">
        <v>17</v>
      </c>
      <c r="G118" s="244" t="s">
        <v>223</v>
      </c>
      <c r="H118" s="245" t="s">
        <v>212</v>
      </c>
      <c r="I118" s="245" t="s">
        <v>212</v>
      </c>
    </row>
    <row r="119" spans="1:9" s="141" customFormat="1" ht="12.75" customHeight="1" x14ac:dyDescent="0.2">
      <c r="A119" s="244">
        <v>113</v>
      </c>
      <c r="B119" s="244" t="s">
        <v>308</v>
      </c>
      <c r="C119" s="244" t="s">
        <v>231</v>
      </c>
      <c r="D119" s="244">
        <v>444</v>
      </c>
      <c r="E119" s="244">
        <v>47.93</v>
      </c>
      <c r="F119" s="244">
        <v>10</v>
      </c>
      <c r="G119" s="244" t="s">
        <v>221</v>
      </c>
      <c r="H119" s="245" t="s">
        <v>212</v>
      </c>
      <c r="I119" s="245" t="s">
        <v>212</v>
      </c>
    </row>
    <row r="120" spans="1:9" s="141" customFormat="1" ht="12.75" customHeight="1" x14ac:dyDescent="0.2">
      <c r="A120" s="244">
        <v>114</v>
      </c>
      <c r="B120" s="244" t="s">
        <v>257</v>
      </c>
      <c r="C120" s="244" t="s">
        <v>231</v>
      </c>
      <c r="D120" s="244">
        <v>1489</v>
      </c>
      <c r="E120" s="244">
        <v>55.81</v>
      </c>
      <c r="F120" s="244">
        <v>0</v>
      </c>
      <c r="G120" s="244" t="s">
        <v>223</v>
      </c>
      <c r="H120" s="245" t="s">
        <v>212</v>
      </c>
      <c r="I120" s="245" t="s">
        <v>212</v>
      </c>
    </row>
    <row r="121" spans="1:9" s="141" customFormat="1" ht="12.75" customHeight="1" x14ac:dyDescent="0.2">
      <c r="A121" s="244">
        <v>115</v>
      </c>
      <c r="B121" s="244" t="s">
        <v>228</v>
      </c>
      <c r="C121" s="244" t="s">
        <v>225</v>
      </c>
      <c r="D121" s="244">
        <v>324</v>
      </c>
      <c r="E121" s="244">
        <v>43.31</v>
      </c>
      <c r="F121" s="244">
        <v>9</v>
      </c>
      <c r="G121" s="244" t="s">
        <v>221</v>
      </c>
      <c r="H121" s="245" t="s">
        <v>212</v>
      </c>
      <c r="I121" s="245" t="s">
        <v>212</v>
      </c>
    </row>
    <row r="122" spans="1:9" s="141" customFormat="1" ht="12.75" customHeight="1" x14ac:dyDescent="0.2">
      <c r="A122" s="244">
        <v>116</v>
      </c>
      <c r="B122" s="244" t="s">
        <v>240</v>
      </c>
      <c r="C122" s="244" t="s">
        <v>225</v>
      </c>
      <c r="D122" s="244">
        <v>1571</v>
      </c>
      <c r="E122" s="244">
        <v>52.7</v>
      </c>
      <c r="F122" s="244">
        <v>14</v>
      </c>
      <c r="G122" s="244" t="s">
        <v>223</v>
      </c>
      <c r="H122" s="245" t="s">
        <v>212</v>
      </c>
      <c r="I122" s="245" t="s">
        <v>212</v>
      </c>
    </row>
    <row r="123" spans="1:9" s="141" customFormat="1" ht="12.75" customHeight="1" x14ac:dyDescent="0.2">
      <c r="A123" s="244">
        <v>117</v>
      </c>
      <c r="B123" s="244" t="s">
        <v>252</v>
      </c>
      <c r="C123" s="244" t="s">
        <v>225</v>
      </c>
      <c r="D123" s="244">
        <v>337</v>
      </c>
      <c r="E123" s="244">
        <v>47.1</v>
      </c>
      <c r="F123" s="244">
        <v>8</v>
      </c>
      <c r="G123" s="244" t="s">
        <v>221</v>
      </c>
      <c r="H123" s="245" t="s">
        <v>212</v>
      </c>
      <c r="I123" s="245" t="s">
        <v>212</v>
      </c>
    </row>
    <row r="124" spans="1:9" s="141" customFormat="1" ht="12.75" customHeight="1" x14ac:dyDescent="0.2">
      <c r="A124" s="244">
        <v>118</v>
      </c>
      <c r="B124" s="244" t="s">
        <v>250</v>
      </c>
      <c r="C124" s="244" t="s">
        <v>225</v>
      </c>
      <c r="D124" s="244">
        <v>1577</v>
      </c>
      <c r="E124" s="244">
        <v>62.940000000000005</v>
      </c>
      <c r="F124" s="244">
        <v>13</v>
      </c>
      <c r="G124" s="244" t="s">
        <v>223</v>
      </c>
      <c r="H124" s="245" t="s">
        <v>212</v>
      </c>
      <c r="I124" s="245" t="s">
        <v>212</v>
      </c>
    </row>
    <row r="125" spans="1:9" s="141" customFormat="1" ht="12.75" customHeight="1" x14ac:dyDescent="0.2">
      <c r="A125" s="244">
        <v>119</v>
      </c>
      <c r="B125" s="244" t="s">
        <v>298</v>
      </c>
      <c r="C125" s="244" t="s">
        <v>231</v>
      </c>
      <c r="D125" s="244">
        <v>455</v>
      </c>
      <c r="E125" s="244">
        <v>47.93</v>
      </c>
      <c r="F125" s="244">
        <v>10</v>
      </c>
      <c r="G125" s="244" t="s">
        <v>223</v>
      </c>
      <c r="H125" s="245" t="s">
        <v>212</v>
      </c>
      <c r="I125" s="245" t="s">
        <v>212</v>
      </c>
    </row>
    <row r="126" spans="1:9" s="141" customFormat="1" ht="12.75" customHeight="1" x14ac:dyDescent="0.2">
      <c r="A126" s="244">
        <v>120</v>
      </c>
      <c r="B126" s="244" t="s">
        <v>300</v>
      </c>
      <c r="C126" s="244" t="s">
        <v>276</v>
      </c>
      <c r="D126" s="244">
        <v>1868</v>
      </c>
      <c r="E126" s="244">
        <v>61.1</v>
      </c>
      <c r="F126" s="244">
        <v>16</v>
      </c>
      <c r="G126" s="244" t="s">
        <v>223</v>
      </c>
      <c r="H126" s="245" t="s">
        <v>212</v>
      </c>
      <c r="I126" s="245" t="s">
        <v>212</v>
      </c>
    </row>
    <row r="127" spans="1:9" s="141" customFormat="1" ht="12.75" customHeight="1" x14ac:dyDescent="0.2">
      <c r="A127" s="244">
        <v>121</v>
      </c>
      <c r="B127" s="244" t="s">
        <v>227</v>
      </c>
      <c r="C127" s="244" t="s">
        <v>225</v>
      </c>
      <c r="D127" s="244">
        <v>298</v>
      </c>
      <c r="E127" s="244">
        <v>41.45</v>
      </c>
      <c r="F127" s="244">
        <v>9</v>
      </c>
      <c r="G127" s="244" t="s">
        <v>221</v>
      </c>
      <c r="H127" s="245" t="s">
        <v>212</v>
      </c>
      <c r="I127" s="245" t="s">
        <v>212</v>
      </c>
    </row>
    <row r="128" spans="1:9" s="141" customFormat="1" ht="12.75" customHeight="1" x14ac:dyDescent="0.2">
      <c r="A128" s="244">
        <v>122</v>
      </c>
      <c r="B128" s="244" t="s">
        <v>268</v>
      </c>
      <c r="C128" s="244" t="s">
        <v>225</v>
      </c>
      <c r="D128" s="244">
        <v>1238</v>
      </c>
      <c r="E128" s="244">
        <v>61.9</v>
      </c>
      <c r="F128" s="244">
        <v>14</v>
      </c>
      <c r="G128" s="244" t="s">
        <v>223</v>
      </c>
      <c r="H128" s="245" t="s">
        <v>212</v>
      </c>
      <c r="I128" s="245" t="s">
        <v>212</v>
      </c>
    </row>
    <row r="129" spans="1:9" s="141" customFormat="1" ht="12.75" customHeight="1" x14ac:dyDescent="0.2">
      <c r="A129" s="244">
        <v>123</v>
      </c>
      <c r="B129" s="244" t="s">
        <v>244</v>
      </c>
      <c r="C129" s="244" t="s">
        <v>225</v>
      </c>
      <c r="D129" s="244">
        <v>337</v>
      </c>
      <c r="E129" s="244">
        <v>50.24</v>
      </c>
      <c r="F129" s="244">
        <v>9</v>
      </c>
      <c r="G129" s="244" t="s">
        <v>221</v>
      </c>
      <c r="H129" s="245" t="s">
        <v>212</v>
      </c>
      <c r="I129" s="245" t="s">
        <v>212</v>
      </c>
    </row>
    <row r="130" spans="1:9" s="141" customFormat="1" ht="12.75" customHeight="1" x14ac:dyDescent="0.2">
      <c r="A130" s="244">
        <v>124</v>
      </c>
      <c r="B130" s="244" t="s">
        <v>230</v>
      </c>
      <c r="C130" s="244" t="s">
        <v>231</v>
      </c>
      <c r="D130" s="244">
        <v>495</v>
      </c>
      <c r="E130" s="244">
        <v>45.28</v>
      </c>
      <c r="F130" s="244">
        <v>11</v>
      </c>
      <c r="G130" s="244" t="s">
        <v>223</v>
      </c>
      <c r="H130" s="245" t="s">
        <v>212</v>
      </c>
      <c r="I130" s="245" t="s">
        <v>212</v>
      </c>
    </row>
    <row r="131" spans="1:9" s="141" customFormat="1" ht="12.75" customHeight="1" x14ac:dyDescent="0.2">
      <c r="A131" s="244">
        <v>125</v>
      </c>
      <c r="B131" s="244" t="s">
        <v>247</v>
      </c>
      <c r="C131" s="244" t="s">
        <v>225</v>
      </c>
      <c r="D131" s="244">
        <v>495</v>
      </c>
      <c r="E131" s="244">
        <v>45.29</v>
      </c>
      <c r="F131" s="244">
        <v>11</v>
      </c>
      <c r="G131" s="244" t="s">
        <v>223</v>
      </c>
      <c r="H131" s="245" t="s">
        <v>212</v>
      </c>
      <c r="I131" s="245" t="s">
        <v>212</v>
      </c>
    </row>
    <row r="132" spans="1:9" s="141" customFormat="1" ht="12.75" customHeight="1" x14ac:dyDescent="0.2">
      <c r="A132" s="244">
        <v>126</v>
      </c>
      <c r="B132" s="244" t="s">
        <v>256</v>
      </c>
      <c r="C132" s="244" t="s">
        <v>225</v>
      </c>
      <c r="D132" s="244">
        <v>1815</v>
      </c>
      <c r="E132" s="244">
        <v>57.59</v>
      </c>
      <c r="F132" s="244">
        <v>15</v>
      </c>
      <c r="G132" s="244" t="s">
        <v>223</v>
      </c>
      <c r="H132" s="245" t="s">
        <v>212</v>
      </c>
      <c r="I132" s="245" t="s">
        <v>212</v>
      </c>
    </row>
    <row r="133" spans="1:9" s="141" customFormat="1" ht="12.75" customHeight="1" x14ac:dyDescent="0.2">
      <c r="A133" s="244">
        <v>127</v>
      </c>
      <c r="B133" s="244" t="s">
        <v>243</v>
      </c>
      <c r="C133" s="244" t="s">
        <v>225</v>
      </c>
      <c r="D133" s="244">
        <v>1674</v>
      </c>
      <c r="E133" s="244">
        <v>55.870000000000005</v>
      </c>
      <c r="F133" s="244">
        <v>16</v>
      </c>
      <c r="G133" s="244" t="s">
        <v>223</v>
      </c>
      <c r="H133" s="245" t="s">
        <v>212</v>
      </c>
      <c r="I133" s="245" t="s">
        <v>212</v>
      </c>
    </row>
    <row r="134" spans="1:9" s="141" customFormat="1" ht="12.75" customHeight="1" x14ac:dyDescent="0.2">
      <c r="A134" s="244">
        <v>128</v>
      </c>
      <c r="B134" s="244" t="s">
        <v>277</v>
      </c>
      <c r="C134" s="244" t="s">
        <v>225</v>
      </c>
      <c r="D134" s="244">
        <v>2899</v>
      </c>
      <c r="E134" s="244">
        <v>69</v>
      </c>
      <c r="F134" s="244">
        <v>17</v>
      </c>
      <c r="G134" s="244" t="s">
        <v>223</v>
      </c>
      <c r="H134" s="245" t="s">
        <v>212</v>
      </c>
      <c r="I134" s="245" t="s">
        <v>212</v>
      </c>
    </row>
    <row r="135" spans="1:9" s="141" customFormat="1" ht="12.75" customHeight="1" x14ac:dyDescent="0.2">
      <c r="A135" s="244">
        <v>129</v>
      </c>
      <c r="B135" s="244" t="s">
        <v>228</v>
      </c>
      <c r="C135" s="244" t="s">
        <v>225</v>
      </c>
      <c r="D135" s="244">
        <v>324</v>
      </c>
      <c r="E135" s="244">
        <v>43.31</v>
      </c>
      <c r="F135" s="244">
        <v>9</v>
      </c>
      <c r="G135" s="244" t="s">
        <v>221</v>
      </c>
      <c r="H135" s="245" t="s">
        <v>212</v>
      </c>
      <c r="I135" s="245" t="s">
        <v>212</v>
      </c>
    </row>
    <row r="136" spans="1:9" s="141" customFormat="1" ht="12.75" customHeight="1" x14ac:dyDescent="0.2">
      <c r="A136" s="244">
        <v>130</v>
      </c>
      <c r="B136" s="244" t="s">
        <v>258</v>
      </c>
      <c r="C136" s="244" t="s">
        <v>225</v>
      </c>
      <c r="D136" s="244">
        <v>4721</v>
      </c>
      <c r="E136" s="244">
        <v>110.72</v>
      </c>
      <c r="F136" s="244">
        <v>18</v>
      </c>
      <c r="G136" s="244" t="s">
        <v>209</v>
      </c>
      <c r="H136" s="245" t="s">
        <v>212</v>
      </c>
      <c r="I136" s="245" t="s">
        <v>212</v>
      </c>
    </row>
    <row r="137" spans="1:9" s="141" customFormat="1" ht="12.75" customHeight="1" x14ac:dyDescent="0.2">
      <c r="A137" s="244">
        <v>131</v>
      </c>
      <c r="B137" s="244" t="s">
        <v>244</v>
      </c>
      <c r="C137" s="244" t="s">
        <v>225</v>
      </c>
      <c r="D137" s="244">
        <v>337</v>
      </c>
      <c r="E137" s="244">
        <v>50.24</v>
      </c>
      <c r="F137" s="244">
        <v>9</v>
      </c>
      <c r="G137" s="244" t="s">
        <v>221</v>
      </c>
      <c r="H137" s="245" t="s">
        <v>212</v>
      </c>
      <c r="I137" s="245" t="s">
        <v>212</v>
      </c>
    </row>
    <row r="138" spans="1:9" s="141" customFormat="1" ht="12.75" customHeight="1" x14ac:dyDescent="0.2">
      <c r="A138" s="244">
        <v>132</v>
      </c>
      <c r="B138" s="244" t="s">
        <v>227</v>
      </c>
      <c r="C138" s="244" t="s">
        <v>225</v>
      </c>
      <c r="D138" s="244">
        <v>298</v>
      </c>
      <c r="E138" s="244">
        <v>41.45</v>
      </c>
      <c r="F138" s="244">
        <v>9</v>
      </c>
      <c r="G138" s="244" t="s">
        <v>221</v>
      </c>
      <c r="H138" s="245" t="s">
        <v>212</v>
      </c>
      <c r="I138" s="245" t="s">
        <v>212</v>
      </c>
    </row>
    <row r="139" spans="1:9" s="141" customFormat="1" ht="12.75" customHeight="1" x14ac:dyDescent="0.2">
      <c r="A139" s="244">
        <v>133</v>
      </c>
      <c r="B139" s="244" t="s">
        <v>232</v>
      </c>
      <c r="C139" s="244" t="s">
        <v>225</v>
      </c>
      <c r="D139" s="244">
        <v>325</v>
      </c>
      <c r="E139" s="244">
        <v>43.34</v>
      </c>
      <c r="F139" s="244">
        <v>9</v>
      </c>
      <c r="G139" s="244" t="s">
        <v>221</v>
      </c>
      <c r="H139" s="245" t="s">
        <v>212</v>
      </c>
      <c r="I139" s="245" t="s">
        <v>212</v>
      </c>
    </row>
    <row r="140" spans="1:9" s="141" customFormat="1" ht="12.75" customHeight="1" x14ac:dyDescent="0.2">
      <c r="A140" s="244">
        <v>134</v>
      </c>
      <c r="B140" s="244" t="s">
        <v>270</v>
      </c>
      <c r="C140" s="244" t="s">
        <v>225</v>
      </c>
      <c r="D140" s="244">
        <v>359</v>
      </c>
      <c r="E140" s="244">
        <v>43.71</v>
      </c>
      <c r="F140" s="244">
        <v>12</v>
      </c>
      <c r="G140" s="244" t="s">
        <v>221</v>
      </c>
      <c r="H140" s="245" t="s">
        <v>212</v>
      </c>
      <c r="I140" s="245" t="s">
        <v>212</v>
      </c>
    </row>
    <row r="141" spans="1:9" s="141" customFormat="1" ht="12.75" customHeight="1" x14ac:dyDescent="0.2">
      <c r="A141" s="244">
        <v>135</v>
      </c>
      <c r="B141" s="244" t="s">
        <v>254</v>
      </c>
      <c r="C141" s="244" t="s">
        <v>225</v>
      </c>
      <c r="D141" s="244">
        <v>495</v>
      </c>
      <c r="E141" s="244">
        <v>45.28</v>
      </c>
      <c r="F141" s="244">
        <v>11</v>
      </c>
      <c r="G141" s="244" t="s">
        <v>223</v>
      </c>
      <c r="H141" s="245" t="s">
        <v>212</v>
      </c>
      <c r="I141" s="245" t="s">
        <v>212</v>
      </c>
    </row>
    <row r="142" spans="1:9" s="141" customFormat="1" ht="12.75" customHeight="1" x14ac:dyDescent="0.2">
      <c r="A142" s="244">
        <v>136</v>
      </c>
      <c r="B142" s="244" t="s">
        <v>275</v>
      </c>
      <c r="C142" s="244" t="s">
        <v>225</v>
      </c>
      <c r="D142" s="244">
        <v>2176</v>
      </c>
      <c r="E142" s="244">
        <v>71.290000000000006</v>
      </c>
      <c r="F142" s="244">
        <v>16</v>
      </c>
      <c r="G142" s="244" t="s">
        <v>223</v>
      </c>
      <c r="H142" s="245" t="s">
        <v>212</v>
      </c>
      <c r="I142" s="245" t="s">
        <v>212</v>
      </c>
    </row>
    <row r="143" spans="1:9" s="141" customFormat="1" ht="12.75" customHeight="1" x14ac:dyDescent="0.2">
      <c r="A143" s="244">
        <v>137</v>
      </c>
      <c r="B143" s="244" t="s">
        <v>263</v>
      </c>
      <c r="C143" s="244" t="s">
        <v>225</v>
      </c>
      <c r="D143" s="244">
        <v>2871</v>
      </c>
      <c r="E143" s="244">
        <v>68.8</v>
      </c>
      <c r="F143" s="244">
        <v>17</v>
      </c>
      <c r="G143" s="244" t="s">
        <v>223</v>
      </c>
      <c r="H143" s="245" t="s">
        <v>212</v>
      </c>
      <c r="I143" s="245" t="s">
        <v>212</v>
      </c>
    </row>
    <row r="144" spans="1:9" s="141" customFormat="1" ht="12.75" customHeight="1" x14ac:dyDescent="0.2">
      <c r="A144" s="244">
        <v>138</v>
      </c>
      <c r="B144" s="244" t="s">
        <v>226</v>
      </c>
      <c r="C144" s="244" t="s">
        <v>225</v>
      </c>
      <c r="D144" s="244">
        <v>1402</v>
      </c>
      <c r="E144" s="244">
        <v>55.68</v>
      </c>
      <c r="F144" s="244">
        <v>14</v>
      </c>
      <c r="G144" s="244" t="s">
        <v>223</v>
      </c>
      <c r="H144" s="245" t="s">
        <v>212</v>
      </c>
      <c r="I144" s="245" t="s">
        <v>212</v>
      </c>
    </row>
    <row r="145" spans="1:9" s="141" customFormat="1" ht="12.75" customHeight="1" x14ac:dyDescent="0.2">
      <c r="A145" s="244">
        <v>139</v>
      </c>
      <c r="B145" s="244" t="s">
        <v>307</v>
      </c>
      <c r="C145" s="244" t="s">
        <v>231</v>
      </c>
      <c r="D145" s="244">
        <v>1759</v>
      </c>
      <c r="E145" s="244">
        <v>57.59</v>
      </c>
      <c r="F145" s="244">
        <v>15</v>
      </c>
      <c r="G145" s="244" t="s">
        <v>223</v>
      </c>
      <c r="H145" s="245" t="s">
        <v>212</v>
      </c>
      <c r="I145" s="245" t="s">
        <v>212</v>
      </c>
    </row>
    <row r="146" spans="1:9" s="141" customFormat="1" ht="12.75" customHeight="1" x14ac:dyDescent="0.2">
      <c r="A146" s="244">
        <v>140</v>
      </c>
      <c r="B146" s="244" t="s">
        <v>222</v>
      </c>
      <c r="C146" s="244" t="s">
        <v>225</v>
      </c>
      <c r="D146" s="244">
        <v>2537</v>
      </c>
      <c r="E146" s="244">
        <v>67.930000000000007</v>
      </c>
      <c r="F146" s="244">
        <v>17</v>
      </c>
      <c r="G146" s="244" t="s">
        <v>223</v>
      </c>
      <c r="H146" s="245" t="s">
        <v>212</v>
      </c>
      <c r="I146" s="245" t="s">
        <v>212</v>
      </c>
    </row>
    <row r="147" spans="1:9" s="141" customFormat="1" ht="12.75" customHeight="1" x14ac:dyDescent="0.2">
      <c r="A147" s="244">
        <v>141</v>
      </c>
      <c r="B147" s="244" t="s">
        <v>334</v>
      </c>
      <c r="C147" s="244" t="s">
        <v>225</v>
      </c>
      <c r="D147" s="244">
        <v>453</v>
      </c>
      <c r="E147" s="244">
        <v>28.68</v>
      </c>
      <c r="F147" s="244">
        <v>11</v>
      </c>
      <c r="G147" s="244" t="s">
        <v>239</v>
      </c>
      <c r="H147" s="245" t="s">
        <v>212</v>
      </c>
      <c r="I147" s="245" t="s">
        <v>212</v>
      </c>
    </row>
    <row r="148" spans="1:9" s="141" customFormat="1" ht="12.75" customHeight="1" x14ac:dyDescent="0.2">
      <c r="A148" s="244">
        <v>142</v>
      </c>
      <c r="B148" s="244" t="s">
        <v>335</v>
      </c>
      <c r="C148" s="244" t="s">
        <v>225</v>
      </c>
      <c r="D148" s="244">
        <v>632</v>
      </c>
      <c r="E148" s="244">
        <v>47.67</v>
      </c>
      <c r="F148" s="244">
        <v>12</v>
      </c>
      <c r="G148" s="244" t="s">
        <v>223</v>
      </c>
      <c r="H148" s="245" t="s">
        <v>212</v>
      </c>
      <c r="I148" s="245" t="s">
        <v>212</v>
      </c>
    </row>
    <row r="149" spans="1:9" s="141" customFormat="1" ht="12.75" customHeight="1" x14ac:dyDescent="0.2">
      <c r="A149" s="244">
        <v>143</v>
      </c>
      <c r="B149" s="244" t="s">
        <v>235</v>
      </c>
      <c r="C149" s="244" t="s">
        <v>225</v>
      </c>
      <c r="D149" s="244">
        <v>1943</v>
      </c>
      <c r="E149" s="244">
        <v>58.6</v>
      </c>
      <c r="F149" s="244">
        <v>16</v>
      </c>
      <c r="G149" s="244" t="s">
        <v>236</v>
      </c>
      <c r="H149" s="245" t="s">
        <v>212</v>
      </c>
      <c r="I149" s="245" t="s">
        <v>212</v>
      </c>
    </row>
    <row r="150" spans="1:9" s="141" customFormat="1" ht="12.75" customHeight="1" x14ac:dyDescent="0.2">
      <c r="A150" s="244">
        <v>144</v>
      </c>
      <c r="B150" s="244" t="s">
        <v>245</v>
      </c>
      <c r="C150" s="244" t="s">
        <v>225</v>
      </c>
      <c r="D150" s="244">
        <v>482</v>
      </c>
      <c r="E150" s="244">
        <v>50.38</v>
      </c>
      <c r="F150" s="244">
        <v>10</v>
      </c>
      <c r="G150" s="244" t="s">
        <v>223</v>
      </c>
      <c r="H150" s="245" t="s">
        <v>212</v>
      </c>
      <c r="I150" s="245" t="s">
        <v>212</v>
      </c>
    </row>
    <row r="151" spans="1:9" s="141" customFormat="1" ht="12.75" customHeight="1" x14ac:dyDescent="0.2">
      <c r="A151" s="244">
        <v>145</v>
      </c>
      <c r="B151" s="244" t="s">
        <v>262</v>
      </c>
      <c r="C151" s="244" t="s">
        <v>225</v>
      </c>
      <c r="D151" s="244">
        <v>1571</v>
      </c>
      <c r="E151" s="244">
        <v>52.7</v>
      </c>
      <c r="F151" s="244">
        <v>14</v>
      </c>
      <c r="G151" s="244" t="s">
        <v>223</v>
      </c>
      <c r="H151" s="245" t="s">
        <v>212</v>
      </c>
      <c r="I151" s="245" t="s">
        <v>212</v>
      </c>
    </row>
    <row r="152" spans="1:9" s="141" customFormat="1" ht="12.75" customHeight="1" x14ac:dyDescent="0.2">
      <c r="A152" s="244">
        <v>146</v>
      </c>
      <c r="B152" s="244" t="s">
        <v>253</v>
      </c>
      <c r="C152" s="244" t="s">
        <v>225</v>
      </c>
      <c r="D152" s="244">
        <v>955</v>
      </c>
      <c r="E152" s="244">
        <v>53.68</v>
      </c>
      <c r="F152" s="244">
        <v>13</v>
      </c>
      <c r="G152" s="244" t="s">
        <v>223</v>
      </c>
      <c r="H152" s="245" t="s">
        <v>212</v>
      </c>
      <c r="I152" s="245" t="s">
        <v>212</v>
      </c>
    </row>
    <row r="153" spans="1:9" s="141" customFormat="1" ht="12.75" customHeight="1" x14ac:dyDescent="0.2">
      <c r="A153" s="244">
        <v>147</v>
      </c>
      <c r="B153" s="244" t="s">
        <v>234</v>
      </c>
      <c r="C153" s="244" t="s">
        <v>225</v>
      </c>
      <c r="D153" s="244">
        <v>2312</v>
      </c>
      <c r="E153" s="244">
        <v>62.4</v>
      </c>
      <c r="F153" s="244">
        <v>15</v>
      </c>
      <c r="G153" s="244" t="s">
        <v>223</v>
      </c>
      <c r="H153" s="245" t="s">
        <v>212</v>
      </c>
      <c r="I153" s="245" t="s">
        <v>212</v>
      </c>
    </row>
    <row r="154" spans="1:9" s="141" customFormat="1" ht="12.75" customHeight="1" x14ac:dyDescent="0.2">
      <c r="A154" s="244">
        <v>148</v>
      </c>
      <c r="B154" s="244" t="s">
        <v>229</v>
      </c>
      <c r="C154" s="244" t="s">
        <v>225</v>
      </c>
      <c r="D154" s="244">
        <v>163.47</v>
      </c>
      <c r="E154" s="244">
        <v>32.56</v>
      </c>
      <c r="F154" s="244">
        <v>8</v>
      </c>
      <c r="G154" s="244" t="s">
        <v>221</v>
      </c>
      <c r="H154" s="245" t="s">
        <v>212</v>
      </c>
      <c r="I154" s="245" t="s">
        <v>212</v>
      </c>
    </row>
    <row r="155" spans="1:9" s="141" customFormat="1" ht="12.75" customHeight="1" x14ac:dyDescent="0.2">
      <c r="A155" s="244">
        <v>149</v>
      </c>
      <c r="B155" s="244" t="s">
        <v>227</v>
      </c>
      <c r="C155" s="244" t="s">
        <v>225</v>
      </c>
      <c r="D155" s="244">
        <v>298</v>
      </c>
      <c r="E155" s="244">
        <v>41.45</v>
      </c>
      <c r="F155" s="244">
        <v>9</v>
      </c>
      <c r="G155" s="244" t="s">
        <v>221</v>
      </c>
      <c r="H155" s="245" t="s">
        <v>212</v>
      </c>
      <c r="I155" s="245" t="s">
        <v>212</v>
      </c>
    </row>
    <row r="156" spans="1:9" s="141" customFormat="1" ht="12.75" customHeight="1" x14ac:dyDescent="0.2">
      <c r="A156" s="244">
        <v>150</v>
      </c>
      <c r="B156" s="244" t="s">
        <v>241</v>
      </c>
      <c r="C156" s="244" t="s">
        <v>225</v>
      </c>
      <c r="D156" s="244">
        <v>1815</v>
      </c>
      <c r="E156" s="244">
        <v>57.59</v>
      </c>
      <c r="F156" s="244">
        <v>15</v>
      </c>
      <c r="G156" s="244" t="s">
        <v>223</v>
      </c>
      <c r="H156" s="245" t="s">
        <v>212</v>
      </c>
      <c r="I156" s="245" t="s">
        <v>212</v>
      </c>
    </row>
    <row r="157" spans="1:9" s="141" customFormat="1" ht="12.75" customHeight="1" x14ac:dyDescent="0.2">
      <c r="A157" s="244">
        <v>151</v>
      </c>
      <c r="B157" s="244" t="s">
        <v>252</v>
      </c>
      <c r="C157" s="244" t="s">
        <v>225</v>
      </c>
      <c r="D157" s="244">
        <v>337</v>
      </c>
      <c r="E157" s="244">
        <v>47.1</v>
      </c>
      <c r="F157" s="244">
        <v>8</v>
      </c>
      <c r="G157" s="244" t="s">
        <v>221</v>
      </c>
      <c r="H157" s="245" t="s">
        <v>212</v>
      </c>
      <c r="I157" s="245" t="s">
        <v>212</v>
      </c>
    </row>
    <row r="158" spans="1:9" s="141" customFormat="1" ht="12.75" customHeight="1" x14ac:dyDescent="0.2">
      <c r="A158" s="244">
        <v>152</v>
      </c>
      <c r="B158" s="244" t="s">
        <v>308</v>
      </c>
      <c r="C158" s="244" t="s">
        <v>231</v>
      </c>
      <c r="D158" s="244">
        <v>444</v>
      </c>
      <c r="E158" s="244">
        <v>47.93</v>
      </c>
      <c r="F158" s="244">
        <v>10</v>
      </c>
      <c r="G158" s="244" t="s">
        <v>221</v>
      </c>
      <c r="H158" s="245" t="s">
        <v>212</v>
      </c>
      <c r="I158" s="245" t="s">
        <v>212</v>
      </c>
    </row>
    <row r="159" spans="1:9" s="141" customFormat="1" ht="12.75" customHeight="1" x14ac:dyDescent="0.2">
      <c r="A159" s="244">
        <v>153</v>
      </c>
      <c r="B159" s="244" t="s">
        <v>232</v>
      </c>
      <c r="C159" s="244" t="s">
        <v>225</v>
      </c>
      <c r="D159" s="244">
        <v>325</v>
      </c>
      <c r="E159" s="244">
        <v>43.34</v>
      </c>
      <c r="F159" s="244">
        <v>9</v>
      </c>
      <c r="G159" s="244" t="s">
        <v>221</v>
      </c>
      <c r="H159" s="245" t="s">
        <v>212</v>
      </c>
      <c r="I159" s="245" t="s">
        <v>212</v>
      </c>
    </row>
    <row r="160" spans="1:9" s="141" customFormat="1" ht="12.75" customHeight="1" x14ac:dyDescent="0.2">
      <c r="A160" s="244">
        <v>154</v>
      </c>
      <c r="B160" s="244" t="s">
        <v>264</v>
      </c>
      <c r="C160" s="244" t="s">
        <v>225</v>
      </c>
      <c r="D160" s="244">
        <v>209</v>
      </c>
      <c r="E160" s="244">
        <v>30.76</v>
      </c>
      <c r="F160" s="244">
        <v>8</v>
      </c>
      <c r="G160" s="244" t="s">
        <v>223</v>
      </c>
      <c r="H160" s="245" t="s">
        <v>212</v>
      </c>
      <c r="I160" s="245" t="s">
        <v>212</v>
      </c>
    </row>
    <row r="161" spans="1:9" s="141" customFormat="1" ht="12.75" customHeight="1" x14ac:dyDescent="0.2">
      <c r="A161" s="244">
        <v>155</v>
      </c>
      <c r="B161" s="244" t="s">
        <v>242</v>
      </c>
      <c r="C161" s="244" t="s">
        <v>225</v>
      </c>
      <c r="D161" s="244">
        <v>1922</v>
      </c>
      <c r="E161" s="244">
        <v>58.63</v>
      </c>
      <c r="F161" s="244">
        <v>12</v>
      </c>
      <c r="G161" s="244" t="s">
        <v>223</v>
      </c>
      <c r="H161" s="245" t="s">
        <v>212</v>
      </c>
      <c r="I161" s="245" t="s">
        <v>212</v>
      </c>
    </row>
    <row r="162" spans="1:9" s="141" customFormat="1" ht="12.75" customHeight="1" x14ac:dyDescent="0.2">
      <c r="A162" s="244">
        <v>156</v>
      </c>
      <c r="B162" s="244" t="s">
        <v>299</v>
      </c>
      <c r="C162" s="244" t="s">
        <v>231</v>
      </c>
      <c r="D162" s="244">
        <v>1489</v>
      </c>
      <c r="E162" s="244">
        <v>55.81</v>
      </c>
      <c r="F162" s="244">
        <v>56</v>
      </c>
      <c r="G162" s="244" t="s">
        <v>223</v>
      </c>
      <c r="H162" s="245" t="s">
        <v>212</v>
      </c>
      <c r="I162" s="245" t="s">
        <v>212</v>
      </c>
    </row>
    <row r="163" spans="1:9" s="141" customFormat="1" ht="12.75" customHeight="1" x14ac:dyDescent="0.2">
      <c r="A163" s="244">
        <v>157</v>
      </c>
      <c r="B163" s="244" t="s">
        <v>259</v>
      </c>
      <c r="C163" s="244" t="s">
        <v>260</v>
      </c>
      <c r="D163" s="244">
        <v>2514</v>
      </c>
      <c r="E163" s="244">
        <v>68.64</v>
      </c>
      <c r="F163" s="244">
        <v>17</v>
      </c>
      <c r="G163" s="244" t="s">
        <v>223</v>
      </c>
      <c r="H163" s="245" t="s">
        <v>212</v>
      </c>
      <c r="I163" s="245" t="s">
        <v>212</v>
      </c>
    </row>
    <row r="164" spans="1:9" s="141" customFormat="1" ht="12.75" customHeight="1" x14ac:dyDescent="0.2">
      <c r="A164" s="244">
        <v>158</v>
      </c>
      <c r="B164" s="244" t="s">
        <v>228</v>
      </c>
      <c r="C164" s="244" t="s">
        <v>225</v>
      </c>
      <c r="D164" s="244">
        <v>324</v>
      </c>
      <c r="E164" s="244">
        <v>43.31</v>
      </c>
      <c r="F164" s="244">
        <v>9</v>
      </c>
      <c r="G164" s="244" t="s">
        <v>221</v>
      </c>
      <c r="H164" s="245" t="s">
        <v>212</v>
      </c>
      <c r="I164" s="245" t="s">
        <v>212</v>
      </c>
    </row>
    <row r="165" spans="1:9" s="141" customFormat="1" ht="12.75" customHeight="1" x14ac:dyDescent="0.2">
      <c r="A165" s="244">
        <v>159</v>
      </c>
      <c r="B165" s="244" t="s">
        <v>255</v>
      </c>
      <c r="C165" s="244" t="s">
        <v>225</v>
      </c>
      <c r="D165" s="244">
        <v>1765</v>
      </c>
      <c r="E165" s="244">
        <v>57.120000000000005</v>
      </c>
      <c r="F165" s="244">
        <v>16</v>
      </c>
      <c r="G165" s="244" t="s">
        <v>223</v>
      </c>
      <c r="H165" s="245" t="s">
        <v>212</v>
      </c>
      <c r="I165" s="245" t="s">
        <v>212</v>
      </c>
    </row>
    <row r="166" spans="1:9" s="141" customFormat="1" ht="12.75" customHeight="1" x14ac:dyDescent="0.2">
      <c r="A166" s="244">
        <v>160</v>
      </c>
      <c r="B166" s="244" t="s">
        <v>238</v>
      </c>
      <c r="C166" s="244" t="s">
        <v>225</v>
      </c>
      <c r="D166" s="244">
        <v>1649</v>
      </c>
      <c r="E166" s="244">
        <v>57.25</v>
      </c>
      <c r="F166" s="244">
        <v>13</v>
      </c>
      <c r="G166" s="244" t="s">
        <v>239</v>
      </c>
      <c r="H166" s="245" t="s">
        <v>212</v>
      </c>
      <c r="I166" s="245" t="s">
        <v>212</v>
      </c>
    </row>
    <row r="167" spans="1:9" s="141" customFormat="1" ht="12.75" customHeight="1" x14ac:dyDescent="0.2">
      <c r="A167" s="244">
        <v>161</v>
      </c>
      <c r="B167" s="244" t="s">
        <v>258</v>
      </c>
      <c r="C167" s="244" t="s">
        <v>225</v>
      </c>
      <c r="D167" s="244">
        <v>4721</v>
      </c>
      <c r="E167" s="244">
        <v>110.72</v>
      </c>
      <c r="F167" s="244">
        <v>18</v>
      </c>
      <c r="G167" s="244" t="s">
        <v>209</v>
      </c>
      <c r="H167" s="245" t="s">
        <v>212</v>
      </c>
      <c r="I167" s="245" t="s">
        <v>212</v>
      </c>
    </row>
    <row r="168" spans="1:9" s="141" customFormat="1" ht="12.75" customHeight="1" x14ac:dyDescent="0.2">
      <c r="A168" s="244">
        <v>162</v>
      </c>
      <c r="B168" s="244" t="s">
        <v>233</v>
      </c>
      <c r="C168" s="244" t="s">
        <v>225</v>
      </c>
      <c r="D168" s="244">
        <v>1373</v>
      </c>
      <c r="E168" s="244">
        <v>52.57</v>
      </c>
      <c r="F168" s="244">
        <v>16</v>
      </c>
      <c r="G168" s="244" t="s">
        <v>223</v>
      </c>
      <c r="H168" s="245" t="s">
        <v>212</v>
      </c>
      <c r="I168" s="245" t="s">
        <v>212</v>
      </c>
    </row>
    <row r="169" spans="1:9" s="141" customFormat="1" ht="12.75" customHeight="1" x14ac:dyDescent="0.2">
      <c r="A169" s="244">
        <v>163</v>
      </c>
      <c r="B169" s="244" t="s">
        <v>268</v>
      </c>
      <c r="C169" s="244" t="s">
        <v>225</v>
      </c>
      <c r="D169" s="244">
        <v>1238</v>
      </c>
      <c r="E169" s="244">
        <v>61.9</v>
      </c>
      <c r="F169" s="244">
        <v>14</v>
      </c>
      <c r="G169" s="244" t="s">
        <v>223</v>
      </c>
      <c r="H169" s="245" t="s">
        <v>212</v>
      </c>
      <c r="I169" s="245" t="s">
        <v>212</v>
      </c>
    </row>
    <row r="170" spans="1:9" s="141" customFormat="1" ht="12.75" customHeight="1" x14ac:dyDescent="0.2">
      <c r="A170" s="244">
        <v>164</v>
      </c>
      <c r="B170" s="244" t="s">
        <v>227</v>
      </c>
      <c r="C170" s="244" t="s">
        <v>225</v>
      </c>
      <c r="D170" s="244">
        <v>298</v>
      </c>
      <c r="E170" s="244">
        <v>41.45</v>
      </c>
      <c r="F170" s="244">
        <v>9</v>
      </c>
      <c r="G170" s="244" t="s">
        <v>221</v>
      </c>
      <c r="H170" s="245" t="s">
        <v>212</v>
      </c>
      <c r="I170" s="245" t="s">
        <v>212</v>
      </c>
    </row>
    <row r="171" spans="1:9" s="141" customFormat="1" ht="12.75" customHeight="1" x14ac:dyDescent="0.2">
      <c r="A171" s="244">
        <v>165</v>
      </c>
      <c r="B171" s="244" t="s">
        <v>298</v>
      </c>
      <c r="C171" s="244" t="s">
        <v>231</v>
      </c>
      <c r="D171" s="244">
        <v>455</v>
      </c>
      <c r="E171" s="244">
        <v>47.93</v>
      </c>
      <c r="F171" s="244">
        <v>10</v>
      </c>
      <c r="G171" s="244" t="s">
        <v>223</v>
      </c>
      <c r="H171" s="245" t="s">
        <v>212</v>
      </c>
      <c r="I171" s="245" t="s">
        <v>212</v>
      </c>
    </row>
    <row r="172" spans="1:9" s="141" customFormat="1" ht="12.75" customHeight="1" x14ac:dyDescent="0.2">
      <c r="A172" s="244">
        <v>166</v>
      </c>
      <c r="B172" s="244" t="s">
        <v>238</v>
      </c>
      <c r="C172" s="244" t="s">
        <v>225</v>
      </c>
      <c r="D172" s="244">
        <v>1649</v>
      </c>
      <c r="E172" s="244">
        <v>57.25</v>
      </c>
      <c r="F172" s="244">
        <v>13</v>
      </c>
      <c r="G172" s="244" t="s">
        <v>239</v>
      </c>
      <c r="H172" s="245" t="s">
        <v>212</v>
      </c>
      <c r="I172" s="245" t="s">
        <v>212</v>
      </c>
    </row>
    <row r="173" spans="1:9" s="141" customFormat="1" ht="12.75" customHeight="1" x14ac:dyDescent="0.2">
      <c r="A173" s="244">
        <v>167</v>
      </c>
      <c r="B173" s="244" t="s">
        <v>237</v>
      </c>
      <c r="C173" s="244" t="s">
        <v>225</v>
      </c>
      <c r="D173" s="244">
        <v>2542</v>
      </c>
      <c r="E173" s="244">
        <v>67.930000000000007</v>
      </c>
      <c r="F173" s="244">
        <v>17</v>
      </c>
      <c r="G173" s="244" t="s">
        <v>223</v>
      </c>
      <c r="H173" s="245" t="s">
        <v>212</v>
      </c>
      <c r="I173" s="245" t="s">
        <v>212</v>
      </c>
    </row>
    <row r="174" spans="1:9" s="141" customFormat="1" ht="12.75" customHeight="1" x14ac:dyDescent="0.2">
      <c r="A174" s="244">
        <v>168</v>
      </c>
      <c r="B174" s="244" t="s">
        <v>250</v>
      </c>
      <c r="C174" s="244" t="s">
        <v>225</v>
      </c>
      <c r="D174" s="244">
        <v>1577</v>
      </c>
      <c r="E174" s="244">
        <v>62.940000000000005</v>
      </c>
      <c r="F174" s="244">
        <v>13</v>
      </c>
      <c r="G174" s="244" t="s">
        <v>223</v>
      </c>
      <c r="H174" s="245" t="s">
        <v>212</v>
      </c>
      <c r="I174" s="245" t="s">
        <v>212</v>
      </c>
    </row>
    <row r="175" spans="1:9" s="141" customFormat="1" ht="12.75" customHeight="1" x14ac:dyDescent="0.2">
      <c r="A175" s="244">
        <v>169</v>
      </c>
      <c r="B175" s="244" t="s">
        <v>270</v>
      </c>
      <c r="C175" s="244" t="s">
        <v>225</v>
      </c>
      <c r="D175" s="244">
        <v>359</v>
      </c>
      <c r="E175" s="244">
        <v>43.71</v>
      </c>
      <c r="F175" s="244">
        <v>12</v>
      </c>
      <c r="G175" s="244" t="s">
        <v>221</v>
      </c>
      <c r="H175" s="245" t="s">
        <v>212</v>
      </c>
      <c r="I175" s="245" t="s">
        <v>212</v>
      </c>
    </row>
    <row r="176" spans="1:9" s="141" customFormat="1" ht="12.75" customHeight="1" x14ac:dyDescent="0.2">
      <c r="A176" s="244">
        <v>170</v>
      </c>
      <c r="B176" s="244" t="s">
        <v>227</v>
      </c>
      <c r="C176" s="244" t="s">
        <v>225</v>
      </c>
      <c r="D176" s="244">
        <v>298</v>
      </c>
      <c r="E176" s="244">
        <v>41.45</v>
      </c>
      <c r="F176" s="244">
        <v>9</v>
      </c>
      <c r="G176" s="244" t="s">
        <v>221</v>
      </c>
      <c r="H176" s="245" t="s">
        <v>212</v>
      </c>
      <c r="I176" s="245" t="s">
        <v>212</v>
      </c>
    </row>
    <row r="177" spans="1:9" s="141" customFormat="1" ht="12.75" customHeight="1" x14ac:dyDescent="0.2">
      <c r="A177" s="244">
        <v>171</v>
      </c>
      <c r="B177" s="244" t="s">
        <v>244</v>
      </c>
      <c r="C177" s="244" t="s">
        <v>225</v>
      </c>
      <c r="D177" s="244">
        <v>337</v>
      </c>
      <c r="E177" s="244">
        <v>50.24</v>
      </c>
      <c r="F177" s="244">
        <v>9</v>
      </c>
      <c r="G177" s="244" t="s">
        <v>221</v>
      </c>
      <c r="H177" s="245" t="s">
        <v>212</v>
      </c>
      <c r="I177" s="245" t="s">
        <v>212</v>
      </c>
    </row>
    <row r="178" spans="1:9" s="141" customFormat="1" ht="12.75" customHeight="1" x14ac:dyDescent="0.2">
      <c r="A178" s="244">
        <v>172</v>
      </c>
      <c r="B178" s="244" t="s">
        <v>275</v>
      </c>
      <c r="C178" s="244" t="s">
        <v>225</v>
      </c>
      <c r="D178" s="244">
        <v>2176</v>
      </c>
      <c r="E178" s="244">
        <v>71.290000000000006</v>
      </c>
      <c r="F178" s="244">
        <v>16</v>
      </c>
      <c r="G178" s="244" t="s">
        <v>223</v>
      </c>
      <c r="H178" s="245" t="s">
        <v>212</v>
      </c>
      <c r="I178" s="245" t="s">
        <v>212</v>
      </c>
    </row>
    <row r="179" spans="1:9" s="141" customFormat="1" ht="12.75" customHeight="1" x14ac:dyDescent="0.2">
      <c r="A179" s="244">
        <v>173</v>
      </c>
      <c r="B179" s="244" t="s">
        <v>247</v>
      </c>
      <c r="C179" s="244" t="s">
        <v>225</v>
      </c>
      <c r="D179" s="244">
        <v>495</v>
      </c>
      <c r="E179" s="244">
        <v>45.29</v>
      </c>
      <c r="F179" s="244">
        <v>11</v>
      </c>
      <c r="G179" s="244" t="s">
        <v>223</v>
      </c>
      <c r="H179" s="245" t="s">
        <v>212</v>
      </c>
      <c r="I179" s="245" t="s">
        <v>212</v>
      </c>
    </row>
    <row r="180" spans="1:9" s="141" customFormat="1" ht="12.75" customHeight="1" x14ac:dyDescent="0.2">
      <c r="A180" s="244">
        <v>174</v>
      </c>
      <c r="B180" s="244" t="s">
        <v>232</v>
      </c>
      <c r="C180" s="244" t="s">
        <v>225</v>
      </c>
      <c r="D180" s="244">
        <v>325</v>
      </c>
      <c r="E180" s="244">
        <v>43.34</v>
      </c>
      <c r="F180" s="244">
        <v>9</v>
      </c>
      <c r="G180" s="244" t="s">
        <v>221</v>
      </c>
      <c r="H180" s="245" t="s">
        <v>212</v>
      </c>
      <c r="I180" s="245" t="s">
        <v>212</v>
      </c>
    </row>
    <row r="181" spans="1:9" s="141" customFormat="1" ht="12.75" customHeight="1" x14ac:dyDescent="0.2">
      <c r="A181" s="244">
        <v>175</v>
      </c>
      <c r="B181" s="244" t="s">
        <v>336</v>
      </c>
      <c r="C181" s="244" t="s">
        <v>225</v>
      </c>
      <c r="D181" s="244">
        <v>2369</v>
      </c>
      <c r="E181" s="244">
        <v>63.99</v>
      </c>
      <c r="F181" s="244">
        <v>17</v>
      </c>
      <c r="G181" s="244" t="s">
        <v>223</v>
      </c>
      <c r="H181" s="245" t="s">
        <v>212</v>
      </c>
      <c r="I181" s="245" t="s">
        <v>212</v>
      </c>
    </row>
    <row r="182" spans="1:9" s="141" customFormat="1" ht="12.75" customHeight="1" x14ac:dyDescent="0.2">
      <c r="A182" s="244">
        <v>176</v>
      </c>
      <c r="B182" s="244" t="s">
        <v>307</v>
      </c>
      <c r="C182" s="244" t="s">
        <v>231</v>
      </c>
      <c r="D182" s="244">
        <v>1759</v>
      </c>
      <c r="E182" s="244">
        <v>57.59</v>
      </c>
      <c r="F182" s="244">
        <v>15</v>
      </c>
      <c r="G182" s="244" t="s">
        <v>223</v>
      </c>
      <c r="H182" s="245" t="s">
        <v>212</v>
      </c>
      <c r="I182" s="245" t="s">
        <v>212</v>
      </c>
    </row>
    <row r="183" spans="1:9" s="141" customFormat="1" ht="12.75" customHeight="1" x14ac:dyDescent="0.2">
      <c r="A183" s="244">
        <v>177</v>
      </c>
      <c r="B183" s="244" t="s">
        <v>277</v>
      </c>
      <c r="C183" s="244" t="s">
        <v>225</v>
      </c>
      <c r="D183" s="244">
        <v>2899</v>
      </c>
      <c r="E183" s="244">
        <v>69</v>
      </c>
      <c r="F183" s="244">
        <v>17</v>
      </c>
      <c r="G183" s="244" t="s">
        <v>223</v>
      </c>
      <c r="H183" s="245" t="s">
        <v>212</v>
      </c>
      <c r="I183" s="245" t="s">
        <v>212</v>
      </c>
    </row>
    <row r="184" spans="1:9" s="141" customFormat="1" ht="12.75" customHeight="1" x14ac:dyDescent="0.2">
      <c r="A184" s="244">
        <v>178</v>
      </c>
      <c r="B184" s="244" t="s">
        <v>243</v>
      </c>
      <c r="C184" s="244" t="s">
        <v>225</v>
      </c>
      <c r="D184" s="244">
        <v>1674</v>
      </c>
      <c r="E184" s="244">
        <v>55.870000000000005</v>
      </c>
      <c r="F184" s="244">
        <v>16</v>
      </c>
      <c r="G184" s="244" t="s">
        <v>223</v>
      </c>
      <c r="H184" s="245" t="s">
        <v>212</v>
      </c>
      <c r="I184" s="245" t="s">
        <v>212</v>
      </c>
    </row>
    <row r="185" spans="1:9" s="141" customFormat="1" ht="12.75" customHeight="1" x14ac:dyDescent="0.2">
      <c r="A185" s="244">
        <v>179</v>
      </c>
      <c r="B185" s="244" t="s">
        <v>294</v>
      </c>
      <c r="C185" s="244" t="s">
        <v>225</v>
      </c>
      <c r="D185" s="244">
        <v>1670</v>
      </c>
      <c r="E185" s="244">
        <v>59.74</v>
      </c>
      <c r="F185" s="244">
        <v>16</v>
      </c>
      <c r="G185" s="244" t="s">
        <v>223</v>
      </c>
      <c r="H185" s="245" t="s">
        <v>212</v>
      </c>
      <c r="I185" s="245" t="s">
        <v>212</v>
      </c>
    </row>
    <row r="186" spans="1:9" s="141" customFormat="1" ht="12.75" customHeight="1" x14ac:dyDescent="0.2">
      <c r="A186" s="244">
        <v>180</v>
      </c>
      <c r="B186" s="244" t="s">
        <v>249</v>
      </c>
      <c r="C186" s="244" t="s">
        <v>225</v>
      </c>
      <c r="D186" s="244">
        <v>163.57</v>
      </c>
      <c r="E186" s="244">
        <v>32.56</v>
      </c>
      <c r="F186" s="244">
        <v>8</v>
      </c>
      <c r="G186" s="244" t="s">
        <v>221</v>
      </c>
      <c r="H186" s="245" t="s">
        <v>212</v>
      </c>
      <c r="I186" s="245" t="s">
        <v>212</v>
      </c>
    </row>
    <row r="187" spans="1:9" s="141" customFormat="1" ht="12.75" customHeight="1" x14ac:dyDescent="0.2">
      <c r="A187" s="244">
        <v>181</v>
      </c>
      <c r="B187" s="244" t="s">
        <v>246</v>
      </c>
      <c r="C187" s="244" t="s">
        <v>225</v>
      </c>
      <c r="D187" s="244">
        <v>449</v>
      </c>
      <c r="E187" s="244">
        <v>28.650000000000002</v>
      </c>
      <c r="F187" s="244">
        <v>11</v>
      </c>
      <c r="G187" s="244" t="s">
        <v>239</v>
      </c>
      <c r="H187" s="245" t="s">
        <v>212</v>
      </c>
      <c r="I187" s="245" t="s">
        <v>212</v>
      </c>
    </row>
    <row r="188" spans="1:9" s="141" customFormat="1" ht="12.75" customHeight="1" x14ac:dyDescent="0.2">
      <c r="A188" s="244">
        <v>182</v>
      </c>
      <c r="B188" s="244" t="s">
        <v>254</v>
      </c>
      <c r="C188" s="244" t="s">
        <v>225</v>
      </c>
      <c r="D188" s="244">
        <v>495</v>
      </c>
      <c r="E188" s="244">
        <v>45.28</v>
      </c>
      <c r="F188" s="244">
        <v>11</v>
      </c>
      <c r="G188" s="244" t="s">
        <v>223</v>
      </c>
      <c r="H188" s="245" t="s">
        <v>212</v>
      </c>
      <c r="I188" s="245" t="s">
        <v>212</v>
      </c>
    </row>
    <row r="189" spans="1:9" s="141" customFormat="1" ht="12.75" customHeight="1" x14ac:dyDescent="0.2">
      <c r="A189" s="244">
        <v>183</v>
      </c>
      <c r="B189" s="244" t="s">
        <v>234</v>
      </c>
      <c r="C189" s="244" t="s">
        <v>225</v>
      </c>
      <c r="D189" s="244">
        <v>2312</v>
      </c>
      <c r="E189" s="244">
        <v>62.4</v>
      </c>
      <c r="F189" s="244">
        <v>15</v>
      </c>
      <c r="G189" s="244" t="s">
        <v>223</v>
      </c>
      <c r="H189" s="245" t="s">
        <v>212</v>
      </c>
      <c r="I189" s="245" t="s">
        <v>212</v>
      </c>
    </row>
    <row r="190" spans="1:9" s="141" customFormat="1" ht="12.75" customHeight="1" x14ac:dyDescent="0.2">
      <c r="A190" s="244">
        <v>184</v>
      </c>
      <c r="B190" s="244" t="s">
        <v>299</v>
      </c>
      <c r="C190" s="244" t="s">
        <v>231</v>
      </c>
      <c r="D190" s="244">
        <v>1489</v>
      </c>
      <c r="E190" s="244">
        <v>55.81</v>
      </c>
      <c r="F190" s="244">
        <v>56</v>
      </c>
      <c r="G190" s="244" t="s">
        <v>223</v>
      </c>
      <c r="H190" s="245" t="s">
        <v>212</v>
      </c>
      <c r="I190" s="245" t="s">
        <v>212</v>
      </c>
    </row>
    <row r="191" spans="1:9" s="141" customFormat="1" ht="12.75" customHeight="1" x14ac:dyDescent="0.2">
      <c r="A191" s="244">
        <v>185</v>
      </c>
      <c r="B191" s="244" t="s">
        <v>267</v>
      </c>
      <c r="C191" s="244" t="s">
        <v>225</v>
      </c>
      <c r="D191" s="244">
        <v>1674</v>
      </c>
      <c r="E191" s="244">
        <v>56</v>
      </c>
      <c r="F191" s="244">
        <v>16</v>
      </c>
      <c r="G191" s="244" t="s">
        <v>223</v>
      </c>
      <c r="H191" s="245" t="s">
        <v>212</v>
      </c>
      <c r="I191" s="245" t="s">
        <v>212</v>
      </c>
    </row>
    <row r="192" spans="1:9" s="141" customFormat="1" ht="12.75" customHeight="1" x14ac:dyDescent="0.2">
      <c r="A192" s="244">
        <v>186</v>
      </c>
      <c r="B192" s="244" t="s">
        <v>226</v>
      </c>
      <c r="C192" s="244" t="s">
        <v>225</v>
      </c>
      <c r="D192" s="244">
        <v>1402</v>
      </c>
      <c r="E192" s="244">
        <v>55.68</v>
      </c>
      <c r="F192" s="244">
        <v>14</v>
      </c>
      <c r="G192" s="244" t="s">
        <v>223</v>
      </c>
      <c r="H192" s="245" t="s">
        <v>212</v>
      </c>
      <c r="I192" s="245" t="s">
        <v>212</v>
      </c>
    </row>
    <row r="193" spans="1:9" s="141" customFormat="1" ht="12.75" customHeight="1" x14ac:dyDescent="0.2">
      <c r="A193" s="244">
        <v>187</v>
      </c>
      <c r="B193" s="244" t="s">
        <v>245</v>
      </c>
      <c r="C193" s="244" t="s">
        <v>225</v>
      </c>
      <c r="D193" s="244">
        <v>482</v>
      </c>
      <c r="E193" s="244">
        <v>50.38</v>
      </c>
      <c r="F193" s="244">
        <v>10</v>
      </c>
      <c r="G193" s="244" t="s">
        <v>223</v>
      </c>
      <c r="H193" s="245" t="s">
        <v>212</v>
      </c>
      <c r="I193" s="245" t="s">
        <v>212</v>
      </c>
    </row>
    <row r="194" spans="1:9" s="141" customFormat="1" ht="12.75" customHeight="1" x14ac:dyDescent="0.2">
      <c r="A194" s="244">
        <v>188</v>
      </c>
      <c r="B194" s="244" t="s">
        <v>258</v>
      </c>
      <c r="C194" s="244" t="s">
        <v>225</v>
      </c>
      <c r="D194" s="244">
        <v>4721</v>
      </c>
      <c r="E194" s="244">
        <v>110.72</v>
      </c>
      <c r="F194" s="244">
        <v>18</v>
      </c>
      <c r="G194" s="244" t="s">
        <v>209</v>
      </c>
      <c r="H194" s="245" t="s">
        <v>212</v>
      </c>
      <c r="I194" s="245" t="s">
        <v>212</v>
      </c>
    </row>
    <row r="195" spans="1:9" s="141" customFormat="1" ht="12.75" customHeight="1" x14ac:dyDescent="0.2">
      <c r="A195" s="244">
        <v>189</v>
      </c>
      <c r="B195" s="244" t="s">
        <v>227</v>
      </c>
      <c r="C195" s="244" t="s">
        <v>225</v>
      </c>
      <c r="D195" s="244">
        <v>298</v>
      </c>
      <c r="E195" s="244">
        <v>41.45</v>
      </c>
      <c r="F195" s="244">
        <v>9</v>
      </c>
      <c r="G195" s="244" t="s">
        <v>221</v>
      </c>
      <c r="H195" s="245" t="s">
        <v>212</v>
      </c>
      <c r="I195" s="245" t="s">
        <v>212</v>
      </c>
    </row>
    <row r="196" spans="1:9" s="141" customFormat="1" ht="12.75" customHeight="1" x14ac:dyDescent="0.2">
      <c r="A196" s="244">
        <v>190</v>
      </c>
      <c r="B196" s="244" t="s">
        <v>308</v>
      </c>
      <c r="C196" s="244" t="s">
        <v>231</v>
      </c>
      <c r="D196" s="244">
        <v>444</v>
      </c>
      <c r="E196" s="244">
        <v>47.93</v>
      </c>
      <c r="F196" s="244">
        <v>10</v>
      </c>
      <c r="G196" s="244" t="s">
        <v>221</v>
      </c>
      <c r="H196" s="245" t="s">
        <v>212</v>
      </c>
      <c r="I196" s="245" t="s">
        <v>212</v>
      </c>
    </row>
    <row r="197" spans="1:9" s="141" customFormat="1" ht="12.75" customHeight="1" x14ac:dyDescent="0.2">
      <c r="A197" s="244">
        <v>191</v>
      </c>
      <c r="B197" s="244" t="s">
        <v>255</v>
      </c>
      <c r="C197" s="244" t="s">
        <v>225</v>
      </c>
      <c r="D197" s="244">
        <v>1765</v>
      </c>
      <c r="E197" s="244">
        <v>57.120000000000005</v>
      </c>
      <c r="F197" s="244">
        <v>16</v>
      </c>
      <c r="G197" s="244" t="s">
        <v>223</v>
      </c>
      <c r="H197" s="245" t="s">
        <v>212</v>
      </c>
      <c r="I197" s="245" t="s">
        <v>212</v>
      </c>
    </row>
    <row r="198" spans="1:9" s="141" customFormat="1" ht="12.75" customHeight="1" x14ac:dyDescent="0.2">
      <c r="A198" s="244">
        <v>192</v>
      </c>
      <c r="B198" s="244" t="s">
        <v>227</v>
      </c>
      <c r="C198" s="244" t="s">
        <v>225</v>
      </c>
      <c r="D198" s="244">
        <v>298</v>
      </c>
      <c r="E198" s="244">
        <v>41.45</v>
      </c>
      <c r="F198" s="244">
        <v>9</v>
      </c>
      <c r="G198" s="244" t="s">
        <v>221</v>
      </c>
      <c r="H198" s="245" t="s">
        <v>212</v>
      </c>
      <c r="I198" s="245" t="s">
        <v>212</v>
      </c>
    </row>
    <row r="199" spans="1:9" s="141" customFormat="1" ht="12.75" customHeight="1" x14ac:dyDescent="0.2">
      <c r="A199" s="244">
        <v>193</v>
      </c>
      <c r="B199" s="244" t="s">
        <v>227</v>
      </c>
      <c r="C199" s="244" t="s">
        <v>225</v>
      </c>
      <c r="D199" s="244">
        <v>298</v>
      </c>
      <c r="E199" s="244">
        <v>41.45</v>
      </c>
      <c r="F199" s="244">
        <v>9</v>
      </c>
      <c r="G199" s="244" t="s">
        <v>221</v>
      </c>
      <c r="H199" s="245" t="s">
        <v>212</v>
      </c>
      <c r="I199" s="245" t="s">
        <v>212</v>
      </c>
    </row>
    <row r="200" spans="1:9" s="141" customFormat="1" ht="12.75" customHeight="1" x14ac:dyDescent="0.2">
      <c r="A200" s="244">
        <v>194</v>
      </c>
      <c r="B200" s="244" t="s">
        <v>228</v>
      </c>
      <c r="C200" s="244" t="s">
        <v>225</v>
      </c>
      <c r="D200" s="244">
        <v>324</v>
      </c>
      <c r="E200" s="244">
        <v>43.31</v>
      </c>
      <c r="F200" s="244">
        <v>9</v>
      </c>
      <c r="G200" s="244" t="s">
        <v>221</v>
      </c>
      <c r="H200" s="245" t="s">
        <v>212</v>
      </c>
      <c r="I200" s="245" t="s">
        <v>212</v>
      </c>
    </row>
    <row r="201" spans="1:9" s="141" customFormat="1" ht="12.75" customHeight="1" x14ac:dyDescent="0.2">
      <c r="A201" s="244">
        <v>195</v>
      </c>
      <c r="B201" s="244" t="s">
        <v>253</v>
      </c>
      <c r="C201" s="244" t="s">
        <v>225</v>
      </c>
      <c r="D201" s="244">
        <v>955</v>
      </c>
      <c r="E201" s="244">
        <v>53.68</v>
      </c>
      <c r="F201" s="244">
        <v>13</v>
      </c>
      <c r="G201" s="244" t="s">
        <v>223</v>
      </c>
      <c r="H201" s="245" t="s">
        <v>212</v>
      </c>
      <c r="I201" s="245" t="s">
        <v>212</v>
      </c>
    </row>
    <row r="202" spans="1:9" s="141" customFormat="1" ht="12.75" customHeight="1" x14ac:dyDescent="0.2">
      <c r="A202" s="244">
        <v>196</v>
      </c>
      <c r="B202" s="244" t="s">
        <v>257</v>
      </c>
      <c r="C202" s="244" t="s">
        <v>231</v>
      </c>
      <c r="D202" s="244">
        <v>1489</v>
      </c>
      <c r="E202" s="244">
        <v>55.81</v>
      </c>
      <c r="F202" s="244">
        <v>0</v>
      </c>
      <c r="G202" s="244" t="s">
        <v>223</v>
      </c>
      <c r="H202" s="245" t="s">
        <v>212</v>
      </c>
      <c r="I202" s="245" t="s">
        <v>212</v>
      </c>
    </row>
    <row r="203" spans="1:9" s="141" customFormat="1" ht="12.75" customHeight="1" x14ac:dyDescent="0.2">
      <c r="A203" s="244">
        <v>197</v>
      </c>
      <c r="B203" s="244" t="s">
        <v>240</v>
      </c>
      <c r="C203" s="244" t="s">
        <v>225</v>
      </c>
      <c r="D203" s="244">
        <v>1571</v>
      </c>
      <c r="E203" s="244">
        <v>52.7</v>
      </c>
      <c r="F203" s="244">
        <v>14</v>
      </c>
      <c r="G203" s="244" t="s">
        <v>223</v>
      </c>
      <c r="H203" s="245" t="s">
        <v>212</v>
      </c>
      <c r="I203" s="245" t="s">
        <v>212</v>
      </c>
    </row>
    <row r="204" spans="1:9" s="141" customFormat="1" ht="12.75" customHeight="1" x14ac:dyDescent="0.2">
      <c r="A204" s="244">
        <v>198</v>
      </c>
      <c r="B204" s="244" t="s">
        <v>244</v>
      </c>
      <c r="C204" s="244" t="s">
        <v>225</v>
      </c>
      <c r="D204" s="244">
        <v>337</v>
      </c>
      <c r="E204" s="244">
        <v>50.24</v>
      </c>
      <c r="F204" s="244">
        <v>9</v>
      </c>
      <c r="G204" s="244" t="s">
        <v>221</v>
      </c>
      <c r="H204" s="245" t="s">
        <v>212</v>
      </c>
      <c r="I204" s="245" t="s">
        <v>212</v>
      </c>
    </row>
    <row r="205" spans="1:9" s="141" customFormat="1" ht="12.75" customHeight="1" x14ac:dyDescent="0.2">
      <c r="A205" s="244">
        <v>199</v>
      </c>
      <c r="B205" s="244" t="s">
        <v>262</v>
      </c>
      <c r="C205" s="244" t="s">
        <v>225</v>
      </c>
      <c r="D205" s="244">
        <v>1571</v>
      </c>
      <c r="E205" s="244">
        <v>52.7</v>
      </c>
      <c r="F205" s="244">
        <v>14</v>
      </c>
      <c r="G205" s="244" t="s">
        <v>223</v>
      </c>
      <c r="H205" s="245" t="s">
        <v>212</v>
      </c>
      <c r="I205" s="245" t="s">
        <v>212</v>
      </c>
    </row>
    <row r="206" spans="1:9" s="141" customFormat="1" ht="12.75" customHeight="1" x14ac:dyDescent="0.2">
      <c r="A206" s="244">
        <v>200</v>
      </c>
      <c r="B206" s="244" t="s">
        <v>227</v>
      </c>
      <c r="C206" s="244" t="s">
        <v>225</v>
      </c>
      <c r="D206" s="244">
        <v>298</v>
      </c>
      <c r="E206" s="244">
        <v>41.45</v>
      </c>
      <c r="F206" s="244">
        <v>9</v>
      </c>
      <c r="G206" s="244" t="s">
        <v>221</v>
      </c>
      <c r="H206" s="245" t="s">
        <v>212</v>
      </c>
      <c r="I206" s="245" t="s">
        <v>212</v>
      </c>
    </row>
    <row r="207" spans="1:9" s="141" customFormat="1" ht="12.75" customHeight="1" x14ac:dyDescent="0.2">
      <c r="A207" s="244">
        <v>201</v>
      </c>
      <c r="B207" s="244" t="s">
        <v>235</v>
      </c>
      <c r="C207" s="244" t="s">
        <v>225</v>
      </c>
      <c r="D207" s="244">
        <v>1943</v>
      </c>
      <c r="E207" s="244">
        <v>58.6</v>
      </c>
      <c r="F207" s="244">
        <v>16</v>
      </c>
      <c r="G207" s="244" t="s">
        <v>236</v>
      </c>
      <c r="H207" s="245" t="s">
        <v>212</v>
      </c>
      <c r="I207" s="245" t="s">
        <v>212</v>
      </c>
    </row>
    <row r="208" spans="1:9" s="141" customFormat="1" ht="12.75" customHeight="1" x14ac:dyDescent="0.2">
      <c r="A208" s="244">
        <v>202</v>
      </c>
      <c r="B208" s="244" t="s">
        <v>242</v>
      </c>
      <c r="C208" s="244" t="s">
        <v>225</v>
      </c>
      <c r="D208" s="244">
        <v>1922</v>
      </c>
      <c r="E208" s="244">
        <v>58.63</v>
      </c>
      <c r="F208" s="244">
        <v>12</v>
      </c>
      <c r="G208" s="244" t="s">
        <v>223</v>
      </c>
      <c r="H208" s="245" t="s">
        <v>212</v>
      </c>
      <c r="I208" s="245" t="s">
        <v>212</v>
      </c>
    </row>
    <row r="209" spans="1:9" s="141" customFormat="1" ht="12.75" customHeight="1" x14ac:dyDescent="0.2">
      <c r="A209" s="244">
        <v>203</v>
      </c>
      <c r="B209" s="244" t="s">
        <v>247</v>
      </c>
      <c r="C209" s="244" t="s">
        <v>225</v>
      </c>
      <c r="D209" s="244">
        <v>495</v>
      </c>
      <c r="E209" s="244">
        <v>45.29</v>
      </c>
      <c r="F209" s="244">
        <v>11</v>
      </c>
      <c r="G209" s="244" t="s">
        <v>223</v>
      </c>
      <c r="H209" s="245" t="s">
        <v>212</v>
      </c>
      <c r="I209" s="245" t="s">
        <v>212</v>
      </c>
    </row>
    <row r="210" spans="1:9" s="141" customFormat="1" ht="12.75" customHeight="1" x14ac:dyDescent="0.2">
      <c r="A210" s="244">
        <v>204</v>
      </c>
      <c r="B210" s="244" t="s">
        <v>227</v>
      </c>
      <c r="C210" s="244" t="s">
        <v>225</v>
      </c>
      <c r="D210" s="244">
        <v>298</v>
      </c>
      <c r="E210" s="244">
        <v>41.45</v>
      </c>
      <c r="F210" s="244">
        <v>9</v>
      </c>
      <c r="G210" s="244" t="s">
        <v>221</v>
      </c>
      <c r="H210" s="245" t="s">
        <v>212</v>
      </c>
      <c r="I210" s="245" t="s">
        <v>212</v>
      </c>
    </row>
    <row r="211" spans="1:9" s="141" customFormat="1" ht="12.75" customHeight="1" x14ac:dyDescent="0.2">
      <c r="A211" s="244">
        <v>205</v>
      </c>
      <c r="B211" s="244" t="s">
        <v>270</v>
      </c>
      <c r="C211" s="244" t="s">
        <v>225</v>
      </c>
      <c r="D211" s="244">
        <v>359</v>
      </c>
      <c r="E211" s="244">
        <v>43.71</v>
      </c>
      <c r="F211" s="244">
        <v>12</v>
      </c>
      <c r="G211" s="244" t="s">
        <v>221</v>
      </c>
      <c r="H211" s="245" t="s">
        <v>212</v>
      </c>
      <c r="I211" s="245" t="s">
        <v>212</v>
      </c>
    </row>
    <row r="212" spans="1:9" s="141" customFormat="1" ht="12.75" customHeight="1" x14ac:dyDescent="0.2">
      <c r="A212" s="244">
        <v>206</v>
      </c>
      <c r="B212" s="244" t="s">
        <v>232</v>
      </c>
      <c r="C212" s="244" t="s">
        <v>225</v>
      </c>
      <c r="D212" s="244">
        <v>325</v>
      </c>
      <c r="E212" s="244">
        <v>43.34</v>
      </c>
      <c r="F212" s="244">
        <v>9</v>
      </c>
      <c r="G212" s="244" t="s">
        <v>221</v>
      </c>
      <c r="H212" s="245" t="s">
        <v>212</v>
      </c>
      <c r="I212" s="245" t="s">
        <v>212</v>
      </c>
    </row>
    <row r="213" spans="1:9" s="141" customFormat="1" ht="12.75" customHeight="1" x14ac:dyDescent="0.2">
      <c r="A213" s="244">
        <v>207</v>
      </c>
      <c r="B213" s="244" t="s">
        <v>237</v>
      </c>
      <c r="C213" s="244" t="s">
        <v>225</v>
      </c>
      <c r="D213" s="244">
        <v>2542</v>
      </c>
      <c r="E213" s="244">
        <v>67.930000000000007</v>
      </c>
      <c r="F213" s="244">
        <v>17</v>
      </c>
      <c r="G213" s="244" t="s">
        <v>223</v>
      </c>
      <c r="H213" s="245" t="s">
        <v>212</v>
      </c>
      <c r="I213" s="245" t="s">
        <v>212</v>
      </c>
    </row>
    <row r="214" spans="1:9" s="141" customFormat="1" ht="12.75" customHeight="1" x14ac:dyDescent="0.2">
      <c r="A214" s="244">
        <v>208</v>
      </c>
      <c r="B214" s="244" t="s">
        <v>275</v>
      </c>
      <c r="C214" s="244" t="s">
        <v>225</v>
      </c>
      <c r="D214" s="244">
        <v>2176</v>
      </c>
      <c r="E214" s="244">
        <v>71.290000000000006</v>
      </c>
      <c r="F214" s="244">
        <v>16</v>
      </c>
      <c r="G214" s="244" t="s">
        <v>223</v>
      </c>
      <c r="H214" s="245" t="s">
        <v>212</v>
      </c>
      <c r="I214" s="245" t="s">
        <v>212</v>
      </c>
    </row>
    <row r="215" spans="1:9" s="141" customFormat="1" ht="12.75" customHeight="1" x14ac:dyDescent="0.2">
      <c r="A215" s="244">
        <v>209</v>
      </c>
      <c r="B215" s="244" t="s">
        <v>266</v>
      </c>
      <c r="C215" s="244" t="s">
        <v>231</v>
      </c>
      <c r="D215" s="244">
        <v>1235</v>
      </c>
      <c r="E215" s="244">
        <v>61.9</v>
      </c>
      <c r="F215" s="244">
        <v>14</v>
      </c>
      <c r="G215" s="244" t="s">
        <v>223</v>
      </c>
      <c r="H215" s="245" t="s">
        <v>212</v>
      </c>
      <c r="I215" s="245" t="s">
        <v>212</v>
      </c>
    </row>
    <row r="216" spans="1:9" s="141" customFormat="1" ht="12.75" customHeight="1" x14ac:dyDescent="0.2">
      <c r="A216" s="244">
        <v>210</v>
      </c>
      <c r="B216" s="244" t="s">
        <v>227</v>
      </c>
      <c r="C216" s="244" t="s">
        <v>225</v>
      </c>
      <c r="D216" s="244">
        <v>298</v>
      </c>
      <c r="E216" s="244">
        <v>41.45</v>
      </c>
      <c r="F216" s="244">
        <v>9</v>
      </c>
      <c r="G216" s="244" t="s">
        <v>221</v>
      </c>
      <c r="H216" s="245" t="s">
        <v>212</v>
      </c>
      <c r="I216" s="245" t="s">
        <v>212</v>
      </c>
    </row>
    <row r="217" spans="1:9" s="141" customFormat="1" ht="12.75" customHeight="1" x14ac:dyDescent="0.2">
      <c r="A217" s="244">
        <v>211</v>
      </c>
      <c r="B217" s="244" t="s">
        <v>261</v>
      </c>
      <c r="C217" s="244" t="s">
        <v>225</v>
      </c>
      <c r="D217" s="244">
        <v>1226</v>
      </c>
      <c r="E217" s="244">
        <v>52.58</v>
      </c>
      <c r="F217" s="244">
        <v>16</v>
      </c>
      <c r="G217" s="244" t="s">
        <v>223</v>
      </c>
      <c r="H217" s="245" t="s">
        <v>212</v>
      </c>
      <c r="I217" s="245" t="s">
        <v>212</v>
      </c>
    </row>
    <row r="218" spans="1:9" s="141" customFormat="1" ht="12.75" customHeight="1" x14ac:dyDescent="0.2">
      <c r="A218" s="244">
        <v>212</v>
      </c>
      <c r="B218" s="244" t="s">
        <v>256</v>
      </c>
      <c r="C218" s="244" t="s">
        <v>225</v>
      </c>
      <c r="D218" s="244">
        <v>1815</v>
      </c>
      <c r="E218" s="244">
        <v>57.59</v>
      </c>
      <c r="F218" s="244">
        <v>15</v>
      </c>
      <c r="G218" s="244" t="s">
        <v>223</v>
      </c>
      <c r="H218" s="245" t="s">
        <v>212</v>
      </c>
      <c r="I218" s="245" t="s">
        <v>212</v>
      </c>
    </row>
    <row r="219" spans="1:9" s="141" customFormat="1" ht="12.75" customHeight="1" x14ac:dyDescent="0.2">
      <c r="A219" s="244">
        <v>213</v>
      </c>
      <c r="B219" s="244" t="s">
        <v>263</v>
      </c>
      <c r="C219" s="244" t="s">
        <v>225</v>
      </c>
      <c r="D219" s="244">
        <v>2871</v>
      </c>
      <c r="E219" s="244">
        <v>68.8</v>
      </c>
      <c r="F219" s="244">
        <v>17</v>
      </c>
      <c r="G219" s="244" t="s">
        <v>223</v>
      </c>
      <c r="H219" s="245" t="s">
        <v>212</v>
      </c>
      <c r="I219" s="245" t="s">
        <v>212</v>
      </c>
    </row>
    <row r="220" spans="1:9" s="141" customFormat="1" ht="12.75" customHeight="1" x14ac:dyDescent="0.2">
      <c r="A220" s="244">
        <v>214</v>
      </c>
      <c r="B220" s="244" t="s">
        <v>308</v>
      </c>
      <c r="C220" s="244" t="s">
        <v>231</v>
      </c>
      <c r="D220" s="244">
        <v>444</v>
      </c>
      <c r="E220" s="244">
        <v>47.93</v>
      </c>
      <c r="F220" s="244">
        <v>10</v>
      </c>
      <c r="G220" s="244" t="s">
        <v>221</v>
      </c>
      <c r="H220" s="245" t="s">
        <v>212</v>
      </c>
      <c r="I220" s="245" t="s">
        <v>212</v>
      </c>
    </row>
    <row r="221" spans="1:9" s="141" customFormat="1" ht="12.75" customHeight="1" x14ac:dyDescent="0.2">
      <c r="A221" s="244">
        <v>215</v>
      </c>
      <c r="B221" s="244" t="s">
        <v>234</v>
      </c>
      <c r="C221" s="244" t="s">
        <v>225</v>
      </c>
      <c r="D221" s="244">
        <v>2312</v>
      </c>
      <c r="E221" s="244">
        <v>62.4</v>
      </c>
      <c r="F221" s="244">
        <v>15</v>
      </c>
      <c r="G221" s="244" t="s">
        <v>223</v>
      </c>
      <c r="H221" s="245" t="s">
        <v>212</v>
      </c>
      <c r="I221" s="245" t="s">
        <v>212</v>
      </c>
    </row>
    <row r="222" spans="1:9" s="141" customFormat="1" ht="12.75" customHeight="1" x14ac:dyDescent="0.2">
      <c r="A222" s="244">
        <v>216</v>
      </c>
      <c r="B222" s="244" t="s">
        <v>255</v>
      </c>
      <c r="C222" s="244" t="s">
        <v>225</v>
      </c>
      <c r="D222" s="244">
        <v>1765</v>
      </c>
      <c r="E222" s="244">
        <v>57.120000000000005</v>
      </c>
      <c r="F222" s="244">
        <v>16</v>
      </c>
      <c r="G222" s="244" t="s">
        <v>223</v>
      </c>
      <c r="H222" s="245" t="s">
        <v>212</v>
      </c>
      <c r="I222" s="245" t="s">
        <v>212</v>
      </c>
    </row>
    <row r="223" spans="1:9" s="141" customFormat="1" ht="12.75" customHeight="1" x14ac:dyDescent="0.2">
      <c r="A223" s="244">
        <v>217</v>
      </c>
      <c r="B223" s="244" t="s">
        <v>298</v>
      </c>
      <c r="C223" s="244" t="s">
        <v>231</v>
      </c>
      <c r="D223" s="244">
        <v>455</v>
      </c>
      <c r="E223" s="244">
        <v>47.93</v>
      </c>
      <c r="F223" s="244">
        <v>10</v>
      </c>
      <c r="G223" s="244" t="s">
        <v>223</v>
      </c>
      <c r="H223" s="245" t="s">
        <v>212</v>
      </c>
      <c r="I223" s="245" t="s">
        <v>212</v>
      </c>
    </row>
    <row r="224" spans="1:9" s="141" customFormat="1" ht="12.75" customHeight="1" x14ac:dyDescent="0.2">
      <c r="A224" s="244">
        <v>218</v>
      </c>
      <c r="B224" s="244" t="s">
        <v>252</v>
      </c>
      <c r="C224" s="244" t="s">
        <v>225</v>
      </c>
      <c r="D224" s="244">
        <v>337</v>
      </c>
      <c r="E224" s="244">
        <v>47.1</v>
      </c>
      <c r="F224" s="244">
        <v>8</v>
      </c>
      <c r="G224" s="244" t="s">
        <v>221</v>
      </c>
      <c r="H224" s="245" t="s">
        <v>212</v>
      </c>
      <c r="I224" s="245" t="s">
        <v>212</v>
      </c>
    </row>
    <row r="225" spans="1:9" s="141" customFormat="1" ht="12.75" customHeight="1" x14ac:dyDescent="0.2">
      <c r="A225" s="244">
        <v>219</v>
      </c>
      <c r="B225" s="244" t="s">
        <v>337</v>
      </c>
      <c r="C225" s="244" t="s">
        <v>231</v>
      </c>
      <c r="D225" s="244">
        <v>495</v>
      </c>
      <c r="E225" s="244">
        <v>45.28</v>
      </c>
      <c r="F225" s="244">
        <v>11</v>
      </c>
      <c r="G225" s="244" t="s">
        <v>223</v>
      </c>
      <c r="H225" s="245" t="s">
        <v>212</v>
      </c>
      <c r="I225" s="245" t="s">
        <v>212</v>
      </c>
    </row>
    <row r="226" spans="1:9" s="141" customFormat="1" ht="12.75" customHeight="1" x14ac:dyDescent="0.2">
      <c r="A226" s="244">
        <v>220</v>
      </c>
      <c r="B226" s="244" t="s">
        <v>270</v>
      </c>
      <c r="C226" s="244" t="s">
        <v>225</v>
      </c>
      <c r="D226" s="244">
        <v>359</v>
      </c>
      <c r="E226" s="244">
        <v>43.71</v>
      </c>
      <c r="F226" s="244">
        <v>12</v>
      </c>
      <c r="G226" s="244" t="s">
        <v>221</v>
      </c>
      <c r="H226" s="245" t="s">
        <v>212</v>
      </c>
      <c r="I226" s="245" t="s">
        <v>212</v>
      </c>
    </row>
    <row r="227" spans="1:9" s="141" customFormat="1" ht="12.75" customHeight="1" x14ac:dyDescent="0.2">
      <c r="A227" s="244">
        <v>221</v>
      </c>
      <c r="B227" s="244" t="s">
        <v>227</v>
      </c>
      <c r="C227" s="244" t="s">
        <v>225</v>
      </c>
      <c r="D227" s="244">
        <v>298</v>
      </c>
      <c r="E227" s="244">
        <v>41.45</v>
      </c>
      <c r="F227" s="244">
        <v>9</v>
      </c>
      <c r="G227" s="244" t="s">
        <v>221</v>
      </c>
      <c r="H227" s="245" t="s">
        <v>212</v>
      </c>
      <c r="I227" s="245" t="s">
        <v>212</v>
      </c>
    </row>
    <row r="228" spans="1:9" s="141" customFormat="1" ht="12.75" customHeight="1" x14ac:dyDescent="0.2">
      <c r="A228" s="244">
        <v>222</v>
      </c>
      <c r="B228" s="244" t="s">
        <v>261</v>
      </c>
      <c r="C228" s="244" t="s">
        <v>225</v>
      </c>
      <c r="D228" s="244">
        <v>1226</v>
      </c>
      <c r="E228" s="244">
        <v>52.58</v>
      </c>
      <c r="F228" s="244">
        <v>16</v>
      </c>
      <c r="G228" s="244" t="s">
        <v>223</v>
      </c>
      <c r="H228" s="245" t="s">
        <v>212</v>
      </c>
      <c r="I228" s="245" t="s">
        <v>212</v>
      </c>
    </row>
    <row r="229" spans="1:9" s="141" customFormat="1" ht="12.75" customHeight="1" x14ac:dyDescent="0.2">
      <c r="A229" s="244">
        <v>223</v>
      </c>
      <c r="B229" s="244" t="s">
        <v>277</v>
      </c>
      <c r="C229" s="244" t="s">
        <v>225</v>
      </c>
      <c r="D229" s="244">
        <v>2899</v>
      </c>
      <c r="E229" s="244">
        <v>69</v>
      </c>
      <c r="F229" s="244">
        <v>17</v>
      </c>
      <c r="G229" s="244" t="s">
        <v>223</v>
      </c>
      <c r="H229" s="245" t="s">
        <v>212</v>
      </c>
      <c r="I229" s="245" t="s">
        <v>212</v>
      </c>
    </row>
    <row r="230" spans="1:9" s="141" customFormat="1" ht="12.75" customHeight="1" x14ac:dyDescent="0.2">
      <c r="A230" s="244">
        <v>224</v>
      </c>
      <c r="B230" s="244" t="s">
        <v>307</v>
      </c>
      <c r="C230" s="244" t="s">
        <v>231</v>
      </c>
      <c r="D230" s="244">
        <v>1759</v>
      </c>
      <c r="E230" s="244">
        <v>57.59</v>
      </c>
      <c r="F230" s="244">
        <v>15</v>
      </c>
      <c r="G230" s="244" t="s">
        <v>223</v>
      </c>
      <c r="H230" s="245" t="s">
        <v>212</v>
      </c>
      <c r="I230" s="245" t="s">
        <v>212</v>
      </c>
    </row>
    <row r="231" spans="1:9" s="141" customFormat="1" ht="12.75" customHeight="1" x14ac:dyDescent="0.2">
      <c r="A231" s="244">
        <v>225</v>
      </c>
      <c r="B231" s="244" t="s">
        <v>299</v>
      </c>
      <c r="C231" s="244" t="s">
        <v>231</v>
      </c>
      <c r="D231" s="244">
        <v>1489</v>
      </c>
      <c r="E231" s="244">
        <v>55.81</v>
      </c>
      <c r="F231" s="244">
        <v>56</v>
      </c>
      <c r="G231" s="244" t="s">
        <v>223</v>
      </c>
      <c r="H231" s="245" t="s">
        <v>212</v>
      </c>
      <c r="I231" s="245" t="s">
        <v>212</v>
      </c>
    </row>
    <row r="232" spans="1:9" s="141" customFormat="1" ht="12.75" customHeight="1" x14ac:dyDescent="0.2">
      <c r="A232" s="244">
        <v>226</v>
      </c>
      <c r="B232" s="244" t="s">
        <v>306</v>
      </c>
      <c r="C232" s="244" t="s">
        <v>225</v>
      </c>
      <c r="D232" s="244">
        <v>1523</v>
      </c>
      <c r="E232" s="244">
        <v>54.120000000000005</v>
      </c>
      <c r="F232" s="244">
        <v>15</v>
      </c>
      <c r="G232" s="244" t="s">
        <v>223</v>
      </c>
      <c r="H232" s="245" t="s">
        <v>212</v>
      </c>
      <c r="I232" s="245" t="s">
        <v>212</v>
      </c>
    </row>
    <row r="233" spans="1:9" s="141" customFormat="1" ht="12.75" customHeight="1" x14ac:dyDescent="0.2">
      <c r="A233" s="244">
        <v>227</v>
      </c>
      <c r="B233" s="244" t="s">
        <v>238</v>
      </c>
      <c r="C233" s="244" t="s">
        <v>225</v>
      </c>
      <c r="D233" s="244">
        <v>1649</v>
      </c>
      <c r="E233" s="244">
        <v>57.25</v>
      </c>
      <c r="F233" s="244">
        <v>13</v>
      </c>
      <c r="G233" s="244" t="s">
        <v>239</v>
      </c>
      <c r="H233" s="245" t="s">
        <v>212</v>
      </c>
      <c r="I233" s="245" t="s">
        <v>212</v>
      </c>
    </row>
    <row r="234" spans="1:9" s="141" customFormat="1" ht="12.75" customHeight="1" x14ac:dyDescent="0.2">
      <c r="A234" s="244">
        <v>228</v>
      </c>
      <c r="B234" s="244" t="s">
        <v>245</v>
      </c>
      <c r="C234" s="244" t="s">
        <v>225</v>
      </c>
      <c r="D234" s="244">
        <v>482</v>
      </c>
      <c r="E234" s="244">
        <v>50.38</v>
      </c>
      <c r="F234" s="244">
        <v>10</v>
      </c>
      <c r="G234" s="244" t="s">
        <v>223</v>
      </c>
      <c r="H234" s="245" t="s">
        <v>212</v>
      </c>
      <c r="I234" s="245" t="s">
        <v>212</v>
      </c>
    </row>
    <row r="235" spans="1:9" s="141" customFormat="1" ht="12.75" customHeight="1" x14ac:dyDescent="0.2">
      <c r="A235" s="244">
        <v>229</v>
      </c>
      <c r="B235" s="244" t="s">
        <v>238</v>
      </c>
      <c r="C235" s="244" t="s">
        <v>225</v>
      </c>
      <c r="D235" s="244">
        <v>1649</v>
      </c>
      <c r="E235" s="244">
        <v>57.25</v>
      </c>
      <c r="F235" s="244">
        <v>13</v>
      </c>
      <c r="G235" s="244" t="s">
        <v>239</v>
      </c>
      <c r="H235" s="245" t="s">
        <v>212</v>
      </c>
      <c r="I235" s="245" t="s">
        <v>212</v>
      </c>
    </row>
    <row r="236" spans="1:9" s="141" customFormat="1" ht="12.75" customHeight="1" x14ac:dyDescent="0.2">
      <c r="A236" s="244">
        <v>230</v>
      </c>
      <c r="B236" s="244" t="s">
        <v>241</v>
      </c>
      <c r="C236" s="244" t="s">
        <v>225</v>
      </c>
      <c r="D236" s="244">
        <v>1815</v>
      </c>
      <c r="E236" s="244">
        <v>57.59</v>
      </c>
      <c r="F236" s="244">
        <v>15</v>
      </c>
      <c r="G236" s="244" t="s">
        <v>223</v>
      </c>
      <c r="H236" s="245" t="s">
        <v>212</v>
      </c>
      <c r="I236" s="245" t="s">
        <v>212</v>
      </c>
    </row>
    <row r="237" spans="1:9" s="141" customFormat="1" ht="12.75" customHeight="1" x14ac:dyDescent="0.2">
      <c r="A237" s="244">
        <v>231</v>
      </c>
      <c r="B237" s="244" t="s">
        <v>248</v>
      </c>
      <c r="C237" s="244" t="s">
        <v>225</v>
      </c>
      <c r="D237" s="244">
        <v>495</v>
      </c>
      <c r="E237" s="244">
        <v>45.28</v>
      </c>
      <c r="F237" s="244">
        <v>11</v>
      </c>
      <c r="G237" s="244" t="s">
        <v>221</v>
      </c>
      <c r="H237" s="245" t="s">
        <v>212</v>
      </c>
      <c r="I237" s="245" t="s">
        <v>212</v>
      </c>
    </row>
    <row r="238" spans="1:9" s="141" customFormat="1" ht="12.75" customHeight="1" x14ac:dyDescent="0.2">
      <c r="A238" s="244">
        <v>232</v>
      </c>
      <c r="B238" s="244" t="s">
        <v>268</v>
      </c>
      <c r="C238" s="244" t="s">
        <v>225</v>
      </c>
      <c r="D238" s="244">
        <v>1238</v>
      </c>
      <c r="E238" s="244">
        <v>61.9</v>
      </c>
      <c r="F238" s="244">
        <v>14</v>
      </c>
      <c r="G238" s="244" t="s">
        <v>223</v>
      </c>
      <c r="H238" s="245" t="s">
        <v>212</v>
      </c>
      <c r="I238" s="245" t="s">
        <v>212</v>
      </c>
    </row>
    <row r="239" spans="1:9" s="141" customFormat="1" ht="12.75" customHeight="1" x14ac:dyDescent="0.2">
      <c r="A239" s="244">
        <v>233</v>
      </c>
      <c r="B239" s="244" t="s">
        <v>272</v>
      </c>
      <c r="C239" s="244" t="s">
        <v>225</v>
      </c>
      <c r="D239" s="244">
        <v>1888</v>
      </c>
      <c r="E239" s="244">
        <v>61.45</v>
      </c>
      <c r="F239" s="244">
        <v>16</v>
      </c>
      <c r="G239" s="244" t="s">
        <v>223</v>
      </c>
      <c r="H239" s="245" t="s">
        <v>212</v>
      </c>
      <c r="I239" s="245" t="s">
        <v>212</v>
      </c>
    </row>
    <row r="240" spans="1:9" s="141" customFormat="1" ht="12.75" customHeight="1" x14ac:dyDescent="0.2">
      <c r="A240" s="244">
        <v>234</v>
      </c>
      <c r="B240" s="244" t="s">
        <v>254</v>
      </c>
      <c r="C240" s="244" t="s">
        <v>225</v>
      </c>
      <c r="D240" s="244">
        <v>495</v>
      </c>
      <c r="E240" s="244">
        <v>45.28</v>
      </c>
      <c r="F240" s="244">
        <v>11</v>
      </c>
      <c r="G240" s="244" t="s">
        <v>223</v>
      </c>
      <c r="H240" s="245" t="s">
        <v>212</v>
      </c>
      <c r="I240" s="245" t="s">
        <v>212</v>
      </c>
    </row>
    <row r="241" spans="1:9" s="141" customFormat="1" ht="12.75" customHeight="1" x14ac:dyDescent="0.2">
      <c r="A241" s="244">
        <v>235</v>
      </c>
      <c r="B241" s="244" t="s">
        <v>228</v>
      </c>
      <c r="C241" s="244" t="s">
        <v>225</v>
      </c>
      <c r="D241" s="244">
        <v>324</v>
      </c>
      <c r="E241" s="244">
        <v>43.31</v>
      </c>
      <c r="F241" s="244">
        <v>9</v>
      </c>
      <c r="G241" s="244" t="s">
        <v>221</v>
      </c>
      <c r="H241" s="245" t="s">
        <v>212</v>
      </c>
      <c r="I241" s="245" t="s">
        <v>212</v>
      </c>
    </row>
    <row r="242" spans="1:9" s="141" customFormat="1" ht="12.75" customHeight="1" x14ac:dyDescent="0.2">
      <c r="A242" s="244">
        <v>236</v>
      </c>
      <c r="B242" s="244" t="s">
        <v>265</v>
      </c>
      <c r="C242" s="244" t="s">
        <v>225</v>
      </c>
      <c r="D242" s="244">
        <v>182.25</v>
      </c>
      <c r="E242" s="244">
        <v>32.74</v>
      </c>
      <c r="F242" s="244">
        <v>7</v>
      </c>
      <c r="G242" s="244" t="s">
        <v>221</v>
      </c>
      <c r="H242" s="245" t="s">
        <v>212</v>
      </c>
      <c r="I242" s="245" t="s">
        <v>212</v>
      </c>
    </row>
    <row r="243" spans="1:9" s="141" customFormat="1" ht="12.75" customHeight="1" x14ac:dyDescent="0.2">
      <c r="A243" s="244">
        <v>237</v>
      </c>
      <c r="B243" s="244" t="s">
        <v>270</v>
      </c>
      <c r="C243" s="244" t="s">
        <v>225</v>
      </c>
      <c r="D243" s="244">
        <v>359</v>
      </c>
      <c r="E243" s="244">
        <v>43.71</v>
      </c>
      <c r="F243" s="244">
        <v>12</v>
      </c>
      <c r="G243" s="244" t="s">
        <v>221</v>
      </c>
      <c r="H243" s="245" t="s">
        <v>212</v>
      </c>
      <c r="I243" s="245" t="s">
        <v>212</v>
      </c>
    </row>
    <row r="244" spans="1:9" s="141" customFormat="1" ht="12.75" customHeight="1" x14ac:dyDescent="0.2">
      <c r="A244" s="244">
        <v>238</v>
      </c>
      <c r="B244" s="244" t="s">
        <v>246</v>
      </c>
      <c r="C244" s="244" t="s">
        <v>225</v>
      </c>
      <c r="D244" s="244">
        <v>449</v>
      </c>
      <c r="E244" s="244">
        <v>28.650000000000002</v>
      </c>
      <c r="F244" s="244">
        <v>11</v>
      </c>
      <c r="G244" s="244" t="s">
        <v>239</v>
      </c>
      <c r="H244" s="245" t="s">
        <v>212</v>
      </c>
      <c r="I244" s="245" t="s">
        <v>212</v>
      </c>
    </row>
    <row r="245" spans="1:9" s="141" customFormat="1" ht="12.75" customHeight="1" x14ac:dyDescent="0.2">
      <c r="A245" s="244">
        <v>239</v>
      </c>
      <c r="B245" s="244" t="s">
        <v>244</v>
      </c>
      <c r="C245" s="244" t="s">
        <v>225</v>
      </c>
      <c r="D245" s="244">
        <v>337</v>
      </c>
      <c r="E245" s="244">
        <v>50.24</v>
      </c>
      <c r="F245" s="244">
        <v>9</v>
      </c>
      <c r="G245" s="244" t="s">
        <v>221</v>
      </c>
      <c r="H245" s="245" t="s">
        <v>212</v>
      </c>
      <c r="I245" s="245" t="s">
        <v>212</v>
      </c>
    </row>
    <row r="246" spans="1:9" s="141" customFormat="1" ht="12.75" customHeight="1" x14ac:dyDescent="0.2">
      <c r="A246" s="244">
        <v>240</v>
      </c>
      <c r="B246" s="244" t="s">
        <v>232</v>
      </c>
      <c r="C246" s="244" t="s">
        <v>225</v>
      </c>
      <c r="D246" s="244">
        <v>325</v>
      </c>
      <c r="E246" s="244">
        <v>43.34</v>
      </c>
      <c r="F246" s="244">
        <v>9</v>
      </c>
      <c r="G246" s="244" t="s">
        <v>221</v>
      </c>
      <c r="H246" s="245" t="s">
        <v>212</v>
      </c>
      <c r="I246" s="245" t="s">
        <v>212</v>
      </c>
    </row>
    <row r="247" spans="1:9" s="141" customFormat="1" ht="12.75" customHeight="1" x14ac:dyDescent="0.2">
      <c r="A247" s="244">
        <v>241</v>
      </c>
      <c r="B247" s="244" t="s">
        <v>299</v>
      </c>
      <c r="C247" s="244" t="s">
        <v>231</v>
      </c>
      <c r="D247" s="244">
        <v>1489</v>
      </c>
      <c r="E247" s="244">
        <v>55.81</v>
      </c>
      <c r="F247" s="244">
        <v>56</v>
      </c>
      <c r="G247" s="244" t="s">
        <v>223</v>
      </c>
      <c r="H247" s="245" t="s">
        <v>212</v>
      </c>
      <c r="I247" s="245" t="s">
        <v>212</v>
      </c>
    </row>
    <row r="248" spans="1:9" s="141" customFormat="1" ht="12.75" customHeight="1" x14ac:dyDescent="0.2">
      <c r="A248" s="244">
        <v>242</v>
      </c>
      <c r="B248" s="244" t="s">
        <v>259</v>
      </c>
      <c r="C248" s="244" t="s">
        <v>260</v>
      </c>
      <c r="D248" s="244">
        <v>2514</v>
      </c>
      <c r="E248" s="244">
        <v>68.64</v>
      </c>
      <c r="F248" s="244">
        <v>17</v>
      </c>
      <c r="G248" s="244" t="s">
        <v>223</v>
      </c>
      <c r="H248" s="245" t="s">
        <v>212</v>
      </c>
      <c r="I248" s="245" t="s">
        <v>212</v>
      </c>
    </row>
    <row r="249" spans="1:9" s="141" customFormat="1" ht="12.75" customHeight="1" x14ac:dyDescent="0.2">
      <c r="A249" s="244">
        <v>243</v>
      </c>
      <c r="B249" s="244" t="s">
        <v>227</v>
      </c>
      <c r="C249" s="244" t="s">
        <v>225</v>
      </c>
      <c r="D249" s="244">
        <v>298</v>
      </c>
      <c r="E249" s="244">
        <v>41.45</v>
      </c>
      <c r="F249" s="244">
        <v>9</v>
      </c>
      <c r="G249" s="244" t="s">
        <v>221</v>
      </c>
      <c r="H249" s="245" t="s">
        <v>212</v>
      </c>
      <c r="I249" s="245" t="s">
        <v>212</v>
      </c>
    </row>
    <row r="250" spans="1:9" s="141" customFormat="1" ht="12.75" customHeight="1" x14ac:dyDescent="0.2">
      <c r="A250" s="244">
        <v>244</v>
      </c>
      <c r="B250" s="244" t="s">
        <v>267</v>
      </c>
      <c r="C250" s="244" t="s">
        <v>225</v>
      </c>
      <c r="D250" s="244">
        <v>1674</v>
      </c>
      <c r="E250" s="244">
        <v>56</v>
      </c>
      <c r="F250" s="244">
        <v>16</v>
      </c>
      <c r="G250" s="244" t="s">
        <v>223</v>
      </c>
      <c r="H250" s="245" t="s">
        <v>212</v>
      </c>
      <c r="I250" s="245" t="s">
        <v>212</v>
      </c>
    </row>
    <row r="251" spans="1:9" s="141" customFormat="1" ht="12.75" customHeight="1" x14ac:dyDescent="0.2">
      <c r="A251" s="244">
        <v>245</v>
      </c>
      <c r="B251" s="244" t="s">
        <v>267</v>
      </c>
      <c r="C251" s="244" t="s">
        <v>225</v>
      </c>
      <c r="D251" s="244">
        <v>1674</v>
      </c>
      <c r="E251" s="244">
        <v>56</v>
      </c>
      <c r="F251" s="244">
        <v>16</v>
      </c>
      <c r="G251" s="244" t="s">
        <v>223</v>
      </c>
      <c r="H251" s="245" t="s">
        <v>212</v>
      </c>
      <c r="I251" s="245" t="s">
        <v>212</v>
      </c>
    </row>
    <row r="252" spans="1:9" s="141" customFormat="1" ht="12.75" customHeight="1" x14ac:dyDescent="0.2">
      <c r="A252" s="244">
        <v>246</v>
      </c>
      <c r="B252" s="244" t="s">
        <v>249</v>
      </c>
      <c r="C252" s="244" t="s">
        <v>225</v>
      </c>
      <c r="D252" s="244">
        <v>163.57</v>
      </c>
      <c r="E252" s="244">
        <v>32.56</v>
      </c>
      <c r="F252" s="244">
        <v>8</v>
      </c>
      <c r="G252" s="244" t="s">
        <v>221</v>
      </c>
      <c r="H252" s="245" t="s">
        <v>212</v>
      </c>
      <c r="I252" s="245" t="s">
        <v>212</v>
      </c>
    </row>
    <row r="253" spans="1:9" s="141" customFormat="1" ht="12.75" customHeight="1" x14ac:dyDescent="0.2">
      <c r="A253" s="244">
        <v>247</v>
      </c>
      <c r="B253" s="244" t="s">
        <v>298</v>
      </c>
      <c r="C253" s="244" t="s">
        <v>231</v>
      </c>
      <c r="D253" s="244">
        <v>455</v>
      </c>
      <c r="E253" s="244">
        <v>47.93</v>
      </c>
      <c r="F253" s="244">
        <v>10</v>
      </c>
      <c r="G253" s="244" t="s">
        <v>223</v>
      </c>
      <c r="H253" s="245" t="s">
        <v>212</v>
      </c>
      <c r="I253" s="245" t="s">
        <v>212</v>
      </c>
    </row>
    <row r="254" spans="1:9" s="141" customFormat="1" ht="12.75" customHeight="1" x14ac:dyDescent="0.2">
      <c r="A254" s="244">
        <v>248</v>
      </c>
      <c r="B254" s="244" t="s">
        <v>238</v>
      </c>
      <c r="C254" s="244" t="s">
        <v>225</v>
      </c>
      <c r="D254" s="244">
        <v>1649</v>
      </c>
      <c r="E254" s="244">
        <v>57.25</v>
      </c>
      <c r="F254" s="244">
        <v>13</v>
      </c>
      <c r="G254" s="244" t="s">
        <v>239</v>
      </c>
      <c r="H254" s="245" t="s">
        <v>212</v>
      </c>
      <c r="I254" s="245" t="s">
        <v>212</v>
      </c>
    </row>
    <row r="255" spans="1:9" s="141" customFormat="1" ht="12.75" customHeight="1" x14ac:dyDescent="0.2">
      <c r="A255" s="244">
        <v>249</v>
      </c>
      <c r="B255" s="244" t="s">
        <v>264</v>
      </c>
      <c r="C255" s="244" t="s">
        <v>225</v>
      </c>
      <c r="D255" s="244">
        <v>209</v>
      </c>
      <c r="E255" s="244">
        <v>30.76</v>
      </c>
      <c r="F255" s="244">
        <v>8</v>
      </c>
      <c r="G255" s="244" t="s">
        <v>223</v>
      </c>
      <c r="H255" s="245" t="s">
        <v>212</v>
      </c>
      <c r="I255" s="245" t="s">
        <v>212</v>
      </c>
    </row>
    <row r="256" spans="1:9" s="141" customFormat="1" ht="12.75" customHeight="1" x14ac:dyDescent="0.2">
      <c r="A256" s="244">
        <v>250</v>
      </c>
      <c r="B256" s="244" t="s">
        <v>229</v>
      </c>
      <c r="C256" s="244" t="s">
        <v>225</v>
      </c>
      <c r="D256" s="244">
        <v>163.47</v>
      </c>
      <c r="E256" s="244">
        <v>32.56</v>
      </c>
      <c r="F256" s="244">
        <v>8</v>
      </c>
      <c r="G256" s="244" t="s">
        <v>221</v>
      </c>
      <c r="H256" s="245" t="s">
        <v>212</v>
      </c>
      <c r="I256" s="245" t="s">
        <v>212</v>
      </c>
    </row>
    <row r="257" spans="1:9" s="141" customFormat="1" ht="12.75" customHeight="1" x14ac:dyDescent="0.2">
      <c r="A257" s="244">
        <v>251</v>
      </c>
      <c r="B257" s="244" t="s">
        <v>230</v>
      </c>
      <c r="C257" s="244" t="s">
        <v>231</v>
      </c>
      <c r="D257" s="244">
        <v>495</v>
      </c>
      <c r="E257" s="244">
        <v>45.28</v>
      </c>
      <c r="F257" s="244">
        <v>11</v>
      </c>
      <c r="G257" s="244" t="s">
        <v>223</v>
      </c>
      <c r="H257" s="245" t="s">
        <v>212</v>
      </c>
      <c r="I257" s="245" t="s">
        <v>212</v>
      </c>
    </row>
    <row r="258" spans="1:9" s="141" customFormat="1" ht="12.75" customHeight="1" x14ac:dyDescent="0.2">
      <c r="A258" s="244">
        <v>252</v>
      </c>
      <c r="B258" s="244" t="s">
        <v>308</v>
      </c>
      <c r="C258" s="244" t="s">
        <v>231</v>
      </c>
      <c r="D258" s="244">
        <v>444</v>
      </c>
      <c r="E258" s="244">
        <v>47.93</v>
      </c>
      <c r="F258" s="244">
        <v>10</v>
      </c>
      <c r="G258" s="244" t="s">
        <v>221</v>
      </c>
      <c r="H258" s="245" t="s">
        <v>212</v>
      </c>
      <c r="I258" s="245" t="s">
        <v>212</v>
      </c>
    </row>
    <row r="259" spans="1:9" s="141" customFormat="1" ht="12.75" customHeight="1" x14ac:dyDescent="0.2">
      <c r="A259" s="244">
        <v>253</v>
      </c>
      <c r="B259" s="244" t="s">
        <v>253</v>
      </c>
      <c r="C259" s="244" t="s">
        <v>225</v>
      </c>
      <c r="D259" s="244">
        <v>955</v>
      </c>
      <c r="E259" s="244">
        <v>53.68</v>
      </c>
      <c r="F259" s="244">
        <v>13</v>
      </c>
      <c r="G259" s="244" t="s">
        <v>223</v>
      </c>
      <c r="H259" s="245" t="s">
        <v>212</v>
      </c>
      <c r="I259" s="245" t="s">
        <v>212</v>
      </c>
    </row>
    <row r="260" spans="1:9" s="141" customFormat="1" ht="12.75" customHeight="1" x14ac:dyDescent="0.2">
      <c r="A260" s="244">
        <v>254</v>
      </c>
      <c r="B260" s="244" t="s">
        <v>311</v>
      </c>
      <c r="C260" s="244" t="s">
        <v>225</v>
      </c>
      <c r="D260" s="244">
        <v>2085</v>
      </c>
      <c r="E260" s="244">
        <v>61.93</v>
      </c>
      <c r="F260" s="244">
        <v>16</v>
      </c>
      <c r="G260" s="244" t="s">
        <v>223</v>
      </c>
      <c r="H260" s="245" t="s">
        <v>212</v>
      </c>
      <c r="I260" s="245" t="s">
        <v>212</v>
      </c>
    </row>
    <row r="261" spans="1:9" s="141" customFormat="1" ht="12.75" customHeight="1" x14ac:dyDescent="0.2">
      <c r="A261" s="244">
        <v>255</v>
      </c>
      <c r="B261" s="244" t="s">
        <v>262</v>
      </c>
      <c r="C261" s="244" t="s">
        <v>225</v>
      </c>
      <c r="D261" s="244">
        <v>1571</v>
      </c>
      <c r="E261" s="244">
        <v>52.7</v>
      </c>
      <c r="F261" s="244">
        <v>14</v>
      </c>
      <c r="G261" s="244" t="s">
        <v>223</v>
      </c>
      <c r="H261" s="245" t="s">
        <v>212</v>
      </c>
      <c r="I261" s="245" t="s">
        <v>212</v>
      </c>
    </row>
    <row r="262" spans="1:9" s="141" customFormat="1" ht="12.75" customHeight="1" x14ac:dyDescent="0.2">
      <c r="A262" s="244">
        <v>256</v>
      </c>
      <c r="B262" s="244" t="s">
        <v>263</v>
      </c>
      <c r="C262" s="244" t="s">
        <v>225</v>
      </c>
      <c r="D262" s="244">
        <v>2871</v>
      </c>
      <c r="E262" s="244">
        <v>68.8</v>
      </c>
      <c r="F262" s="244">
        <v>17</v>
      </c>
      <c r="G262" s="244" t="s">
        <v>223</v>
      </c>
      <c r="H262" s="245" t="s">
        <v>212</v>
      </c>
      <c r="I262" s="245" t="s">
        <v>212</v>
      </c>
    </row>
    <row r="263" spans="1:9" s="141" customFormat="1" ht="12.75" customHeight="1" x14ac:dyDescent="0.2">
      <c r="A263" s="244">
        <v>257</v>
      </c>
      <c r="B263" s="244" t="s">
        <v>250</v>
      </c>
      <c r="C263" s="244" t="s">
        <v>225</v>
      </c>
      <c r="D263" s="244">
        <v>1577</v>
      </c>
      <c r="E263" s="244">
        <v>62.940000000000005</v>
      </c>
      <c r="F263" s="244">
        <v>13</v>
      </c>
      <c r="G263" s="244" t="s">
        <v>223</v>
      </c>
      <c r="H263" s="245" t="s">
        <v>212</v>
      </c>
      <c r="I263" s="245" t="s">
        <v>212</v>
      </c>
    </row>
    <row r="264" spans="1:9" s="141" customFormat="1" ht="12.75" customHeight="1" x14ac:dyDescent="0.2">
      <c r="A264" s="244">
        <v>258</v>
      </c>
      <c r="B264" s="244" t="s">
        <v>233</v>
      </c>
      <c r="C264" s="244" t="s">
        <v>225</v>
      </c>
      <c r="D264" s="244">
        <v>1373</v>
      </c>
      <c r="E264" s="244">
        <v>52.57</v>
      </c>
      <c r="F264" s="244">
        <v>16</v>
      </c>
      <c r="G264" s="244" t="s">
        <v>223</v>
      </c>
      <c r="H264" s="245" t="s">
        <v>212</v>
      </c>
      <c r="I264" s="245" t="s">
        <v>212</v>
      </c>
    </row>
    <row r="265" spans="1:9" s="141" customFormat="1" ht="12.75" customHeight="1" x14ac:dyDescent="0.2">
      <c r="A265" s="244">
        <v>259</v>
      </c>
      <c r="B265" s="244" t="s">
        <v>258</v>
      </c>
      <c r="C265" s="244" t="s">
        <v>225</v>
      </c>
      <c r="D265" s="244">
        <v>4721</v>
      </c>
      <c r="E265" s="244">
        <v>110.72</v>
      </c>
      <c r="F265" s="244">
        <v>18</v>
      </c>
      <c r="G265" s="244" t="s">
        <v>209</v>
      </c>
      <c r="H265" s="245" t="s">
        <v>212</v>
      </c>
      <c r="I265" s="245" t="s">
        <v>212</v>
      </c>
    </row>
    <row r="266" spans="1:9" s="141" customFormat="1" ht="12.75" customHeight="1" x14ac:dyDescent="0.2">
      <c r="A266" s="244">
        <v>260</v>
      </c>
      <c r="B266" s="244" t="s">
        <v>242</v>
      </c>
      <c r="C266" s="244" t="s">
        <v>225</v>
      </c>
      <c r="D266" s="244">
        <v>1922</v>
      </c>
      <c r="E266" s="244">
        <v>58.63</v>
      </c>
      <c r="F266" s="244">
        <v>12</v>
      </c>
      <c r="G266" s="244" t="s">
        <v>223</v>
      </c>
      <c r="H266" s="245" t="s">
        <v>212</v>
      </c>
      <c r="I266" s="245" t="s">
        <v>212</v>
      </c>
    </row>
    <row r="267" spans="1:9" s="141" customFormat="1" ht="12.75" customHeight="1" x14ac:dyDescent="0.2">
      <c r="A267" s="244">
        <v>261</v>
      </c>
      <c r="B267" s="244" t="s">
        <v>226</v>
      </c>
      <c r="C267" s="244" t="s">
        <v>225</v>
      </c>
      <c r="D267" s="244">
        <v>1402</v>
      </c>
      <c r="E267" s="244">
        <v>55.68</v>
      </c>
      <c r="F267" s="244">
        <v>14</v>
      </c>
      <c r="G267" s="244" t="s">
        <v>223</v>
      </c>
      <c r="H267" s="245" t="s">
        <v>212</v>
      </c>
      <c r="I267" s="245" t="s">
        <v>212</v>
      </c>
    </row>
    <row r="268" spans="1:9" s="141" customFormat="1" ht="12.75" customHeight="1" x14ac:dyDescent="0.2">
      <c r="A268" s="244">
        <v>262</v>
      </c>
      <c r="B268" s="244" t="s">
        <v>256</v>
      </c>
      <c r="C268" s="244" t="s">
        <v>225</v>
      </c>
      <c r="D268" s="244">
        <v>1815</v>
      </c>
      <c r="E268" s="244">
        <v>57.59</v>
      </c>
      <c r="F268" s="244">
        <v>15</v>
      </c>
      <c r="G268" s="244" t="s">
        <v>223</v>
      </c>
      <c r="H268" s="245" t="s">
        <v>212</v>
      </c>
      <c r="I268" s="245" t="s">
        <v>212</v>
      </c>
    </row>
    <row r="269" spans="1:9" s="141" customFormat="1" ht="12.75" customHeight="1" x14ac:dyDescent="0.2">
      <c r="A269" s="244">
        <v>263</v>
      </c>
      <c r="B269" s="244" t="s">
        <v>243</v>
      </c>
      <c r="C269" s="244" t="s">
        <v>225</v>
      </c>
      <c r="D269" s="244">
        <v>1674</v>
      </c>
      <c r="E269" s="244">
        <v>55.870000000000005</v>
      </c>
      <c r="F269" s="244">
        <v>16</v>
      </c>
      <c r="G269" s="244" t="s">
        <v>223</v>
      </c>
      <c r="H269" s="245" t="s">
        <v>212</v>
      </c>
      <c r="I269" s="245" t="s">
        <v>212</v>
      </c>
    </row>
    <row r="270" spans="1:9" s="141" customFormat="1" ht="12.75" customHeight="1" x14ac:dyDescent="0.2">
      <c r="A270" s="244">
        <v>264</v>
      </c>
      <c r="B270" s="244" t="s">
        <v>255</v>
      </c>
      <c r="C270" s="244" t="s">
        <v>225</v>
      </c>
      <c r="D270" s="244">
        <v>1765</v>
      </c>
      <c r="E270" s="244">
        <v>57.120000000000005</v>
      </c>
      <c r="F270" s="244">
        <v>16</v>
      </c>
      <c r="G270" s="244" t="s">
        <v>223</v>
      </c>
      <c r="H270" s="245" t="s">
        <v>212</v>
      </c>
      <c r="I270" s="245" t="s">
        <v>212</v>
      </c>
    </row>
    <row r="271" spans="1:9" s="141" customFormat="1" ht="12.75" customHeight="1" x14ac:dyDescent="0.2">
      <c r="A271" s="244">
        <v>265</v>
      </c>
      <c r="B271" s="244" t="s">
        <v>235</v>
      </c>
      <c r="C271" s="244" t="s">
        <v>225</v>
      </c>
      <c r="D271" s="244">
        <v>1943</v>
      </c>
      <c r="E271" s="244">
        <v>58.6</v>
      </c>
      <c r="F271" s="244">
        <v>16</v>
      </c>
      <c r="G271" s="244" t="s">
        <v>236</v>
      </c>
      <c r="H271" s="245" t="s">
        <v>212</v>
      </c>
      <c r="I271" s="245" t="s">
        <v>212</v>
      </c>
    </row>
    <row r="272" spans="1:9" s="141" customFormat="1" ht="12.75" customHeight="1" x14ac:dyDescent="0.2">
      <c r="A272" s="244">
        <v>266</v>
      </c>
      <c r="B272" s="244" t="s">
        <v>247</v>
      </c>
      <c r="C272" s="244" t="s">
        <v>225</v>
      </c>
      <c r="D272" s="244">
        <v>495</v>
      </c>
      <c r="E272" s="244">
        <v>45.29</v>
      </c>
      <c r="F272" s="244">
        <v>11</v>
      </c>
      <c r="G272" s="244" t="s">
        <v>223</v>
      </c>
      <c r="H272" s="245" t="s">
        <v>212</v>
      </c>
      <c r="I272" s="245" t="s">
        <v>212</v>
      </c>
    </row>
    <row r="273" spans="1:9" s="141" customFormat="1" ht="12.75" customHeight="1" x14ac:dyDescent="0.2">
      <c r="A273" s="244">
        <v>267</v>
      </c>
      <c r="B273" s="244" t="s">
        <v>308</v>
      </c>
      <c r="C273" s="244" t="s">
        <v>231</v>
      </c>
      <c r="D273" s="244">
        <v>444</v>
      </c>
      <c r="E273" s="244">
        <v>47.93</v>
      </c>
      <c r="F273" s="244">
        <v>10</v>
      </c>
      <c r="G273" s="244" t="s">
        <v>221</v>
      </c>
      <c r="H273" s="245" t="s">
        <v>212</v>
      </c>
      <c r="I273" s="245" t="s">
        <v>212</v>
      </c>
    </row>
    <row r="274" spans="1:9" s="141" customFormat="1" ht="12.75" customHeight="1" x14ac:dyDescent="0.2">
      <c r="A274" s="244">
        <v>268</v>
      </c>
      <c r="B274" s="244" t="s">
        <v>227</v>
      </c>
      <c r="C274" s="244" t="s">
        <v>225</v>
      </c>
      <c r="D274" s="244">
        <v>298</v>
      </c>
      <c r="E274" s="244">
        <v>41.45</v>
      </c>
      <c r="F274" s="244">
        <v>9</v>
      </c>
      <c r="G274" s="244" t="s">
        <v>221</v>
      </c>
      <c r="H274" s="245" t="s">
        <v>212</v>
      </c>
      <c r="I274" s="245" t="s">
        <v>212</v>
      </c>
    </row>
    <row r="275" spans="1:9" s="141" customFormat="1" ht="12.75" customHeight="1" x14ac:dyDescent="0.2">
      <c r="A275" s="244">
        <v>269</v>
      </c>
      <c r="B275" s="244" t="s">
        <v>275</v>
      </c>
      <c r="C275" s="244" t="s">
        <v>225</v>
      </c>
      <c r="D275" s="244">
        <v>2176</v>
      </c>
      <c r="E275" s="244">
        <v>71.290000000000006</v>
      </c>
      <c r="F275" s="244">
        <v>16</v>
      </c>
      <c r="G275" s="244" t="s">
        <v>223</v>
      </c>
      <c r="H275" s="245" t="s">
        <v>212</v>
      </c>
      <c r="I275" s="245" t="s">
        <v>212</v>
      </c>
    </row>
    <row r="276" spans="1:9" s="141" customFormat="1" ht="12.75" customHeight="1" x14ac:dyDescent="0.2">
      <c r="A276" s="244">
        <v>270</v>
      </c>
      <c r="B276" s="244" t="s">
        <v>238</v>
      </c>
      <c r="C276" s="244" t="s">
        <v>225</v>
      </c>
      <c r="D276" s="244">
        <v>1649</v>
      </c>
      <c r="E276" s="244">
        <v>57.25</v>
      </c>
      <c r="F276" s="244">
        <v>13</v>
      </c>
      <c r="G276" s="244" t="s">
        <v>239</v>
      </c>
      <c r="H276" s="245" t="s">
        <v>212</v>
      </c>
      <c r="I276" s="245" t="s">
        <v>212</v>
      </c>
    </row>
    <row r="277" spans="1:9" s="141" customFormat="1" ht="12.75" customHeight="1" x14ac:dyDescent="0.2">
      <c r="A277" s="244">
        <v>271</v>
      </c>
      <c r="B277" s="244" t="s">
        <v>252</v>
      </c>
      <c r="C277" s="244" t="s">
        <v>225</v>
      </c>
      <c r="D277" s="244">
        <v>337</v>
      </c>
      <c r="E277" s="244">
        <v>47.1</v>
      </c>
      <c r="F277" s="244">
        <v>8</v>
      </c>
      <c r="G277" s="244" t="s">
        <v>221</v>
      </c>
      <c r="H277" s="245" t="s">
        <v>212</v>
      </c>
      <c r="I277" s="245" t="s">
        <v>212</v>
      </c>
    </row>
    <row r="278" spans="1:9" s="141" customFormat="1" ht="12.75" customHeight="1" x14ac:dyDescent="0.2">
      <c r="A278" s="244">
        <v>272</v>
      </c>
      <c r="B278" s="244" t="s">
        <v>227</v>
      </c>
      <c r="C278" s="244" t="s">
        <v>225</v>
      </c>
      <c r="D278" s="244">
        <v>298</v>
      </c>
      <c r="E278" s="244">
        <v>41.45</v>
      </c>
      <c r="F278" s="244">
        <v>9</v>
      </c>
      <c r="G278" s="244" t="s">
        <v>221</v>
      </c>
      <c r="H278" s="245" t="s">
        <v>212</v>
      </c>
      <c r="I278" s="245" t="s">
        <v>212</v>
      </c>
    </row>
    <row r="279" spans="1:9" s="141" customFormat="1" ht="12.75" customHeight="1" x14ac:dyDescent="0.2">
      <c r="A279" s="244">
        <v>273</v>
      </c>
      <c r="B279" s="244" t="s">
        <v>237</v>
      </c>
      <c r="C279" s="244" t="s">
        <v>225</v>
      </c>
      <c r="D279" s="244">
        <v>2542</v>
      </c>
      <c r="E279" s="244">
        <v>67.930000000000007</v>
      </c>
      <c r="F279" s="244">
        <v>17</v>
      </c>
      <c r="G279" s="244" t="s">
        <v>223</v>
      </c>
      <c r="H279" s="245" t="s">
        <v>212</v>
      </c>
      <c r="I279" s="245" t="s">
        <v>212</v>
      </c>
    </row>
    <row r="280" spans="1:9" s="141" customFormat="1" ht="12.75" customHeight="1" x14ac:dyDescent="0.2">
      <c r="A280" s="244">
        <v>274</v>
      </c>
      <c r="B280" s="244" t="s">
        <v>227</v>
      </c>
      <c r="C280" s="244" t="s">
        <v>225</v>
      </c>
      <c r="D280" s="244">
        <v>298</v>
      </c>
      <c r="E280" s="244">
        <v>41.45</v>
      </c>
      <c r="F280" s="244">
        <v>9</v>
      </c>
      <c r="G280" s="244" t="s">
        <v>221</v>
      </c>
      <c r="H280" s="245" t="s">
        <v>212</v>
      </c>
      <c r="I280" s="245" t="s">
        <v>212</v>
      </c>
    </row>
    <row r="281" spans="1:9" s="141" customFormat="1" ht="12.75" customHeight="1" x14ac:dyDescent="0.2">
      <c r="A281" s="244">
        <v>275</v>
      </c>
      <c r="B281" s="244" t="s">
        <v>308</v>
      </c>
      <c r="C281" s="244" t="s">
        <v>231</v>
      </c>
      <c r="D281" s="244">
        <v>444</v>
      </c>
      <c r="E281" s="244">
        <v>47.93</v>
      </c>
      <c r="F281" s="244">
        <v>10</v>
      </c>
      <c r="G281" s="244" t="s">
        <v>221</v>
      </c>
      <c r="H281" s="245" t="s">
        <v>212</v>
      </c>
      <c r="I281" s="245" t="s">
        <v>212</v>
      </c>
    </row>
    <row r="282" spans="1:9" s="141" customFormat="1" ht="12.75" customHeight="1" x14ac:dyDescent="0.2">
      <c r="A282" s="244">
        <v>276</v>
      </c>
      <c r="B282" s="244" t="s">
        <v>266</v>
      </c>
      <c r="C282" s="244" t="s">
        <v>231</v>
      </c>
      <c r="D282" s="244">
        <v>1235</v>
      </c>
      <c r="E282" s="244">
        <v>61.9</v>
      </c>
      <c r="F282" s="244">
        <v>14</v>
      </c>
      <c r="G282" s="244" t="s">
        <v>223</v>
      </c>
      <c r="H282" s="245" t="s">
        <v>212</v>
      </c>
      <c r="I282" s="245" t="s">
        <v>212</v>
      </c>
    </row>
    <row r="283" spans="1:9" s="141" customFormat="1" ht="12.75" customHeight="1" x14ac:dyDescent="0.2">
      <c r="A283" s="244">
        <v>277</v>
      </c>
      <c r="B283" s="244" t="s">
        <v>300</v>
      </c>
      <c r="C283" s="244" t="s">
        <v>276</v>
      </c>
      <c r="D283" s="244">
        <v>1868</v>
      </c>
      <c r="E283" s="244">
        <v>61.1</v>
      </c>
      <c r="F283" s="244">
        <v>16</v>
      </c>
      <c r="G283" s="244" t="s">
        <v>223</v>
      </c>
      <c r="H283" s="245" t="s">
        <v>212</v>
      </c>
      <c r="I283" s="245" t="s">
        <v>212</v>
      </c>
    </row>
    <row r="284" spans="1:9" s="141" customFormat="1" ht="12.75" customHeight="1" x14ac:dyDescent="0.2">
      <c r="A284" s="244">
        <v>278</v>
      </c>
      <c r="B284" s="244" t="s">
        <v>270</v>
      </c>
      <c r="C284" s="244" t="s">
        <v>225</v>
      </c>
      <c r="D284" s="244">
        <v>359</v>
      </c>
      <c r="E284" s="244">
        <v>43.71</v>
      </c>
      <c r="F284" s="244">
        <v>12</v>
      </c>
      <c r="G284" s="244" t="s">
        <v>221</v>
      </c>
      <c r="H284" s="245" t="s">
        <v>212</v>
      </c>
      <c r="I284" s="245" t="s">
        <v>212</v>
      </c>
    </row>
    <row r="285" spans="1:9" s="141" customFormat="1" ht="12.75" customHeight="1" x14ac:dyDescent="0.2">
      <c r="A285" s="244">
        <v>279</v>
      </c>
      <c r="B285" s="244" t="s">
        <v>232</v>
      </c>
      <c r="C285" s="244" t="s">
        <v>225</v>
      </c>
      <c r="D285" s="244">
        <v>325</v>
      </c>
      <c r="E285" s="244">
        <v>43.34</v>
      </c>
      <c r="F285" s="244">
        <v>9</v>
      </c>
      <c r="G285" s="244" t="s">
        <v>221</v>
      </c>
      <c r="H285" s="245" t="s">
        <v>212</v>
      </c>
      <c r="I285" s="245" t="s">
        <v>212</v>
      </c>
    </row>
    <row r="286" spans="1:9" s="141" customFormat="1" ht="12.75" customHeight="1" x14ac:dyDescent="0.2">
      <c r="A286" s="244">
        <v>280</v>
      </c>
      <c r="B286" s="244" t="s">
        <v>277</v>
      </c>
      <c r="C286" s="244" t="s">
        <v>225</v>
      </c>
      <c r="D286" s="244">
        <v>2899</v>
      </c>
      <c r="E286" s="244">
        <v>69</v>
      </c>
      <c r="F286" s="244">
        <v>17</v>
      </c>
      <c r="G286" s="244" t="s">
        <v>223</v>
      </c>
      <c r="H286" s="245" t="s">
        <v>212</v>
      </c>
      <c r="I286" s="245" t="s">
        <v>212</v>
      </c>
    </row>
    <row r="287" spans="1:9" s="141" customFormat="1" ht="12.75" customHeight="1" x14ac:dyDescent="0.2">
      <c r="A287" s="244">
        <v>281</v>
      </c>
      <c r="B287" s="244" t="s">
        <v>337</v>
      </c>
      <c r="C287" s="244" t="s">
        <v>231</v>
      </c>
      <c r="D287" s="244">
        <v>495</v>
      </c>
      <c r="E287" s="244">
        <v>45.28</v>
      </c>
      <c r="F287" s="244">
        <v>11</v>
      </c>
      <c r="G287" s="244" t="s">
        <v>223</v>
      </c>
      <c r="H287" s="245" t="s">
        <v>212</v>
      </c>
      <c r="I287" s="245" t="s">
        <v>212</v>
      </c>
    </row>
    <row r="288" spans="1:9" s="141" customFormat="1" ht="12.75" customHeight="1" x14ac:dyDescent="0.2">
      <c r="A288" s="244">
        <v>282</v>
      </c>
      <c r="B288" s="244" t="s">
        <v>263</v>
      </c>
      <c r="C288" s="244" t="s">
        <v>225</v>
      </c>
      <c r="D288" s="244">
        <v>2871</v>
      </c>
      <c r="E288" s="244">
        <v>68.8</v>
      </c>
      <c r="F288" s="244">
        <v>17</v>
      </c>
      <c r="G288" s="244" t="s">
        <v>223</v>
      </c>
      <c r="H288" s="245" t="s">
        <v>212</v>
      </c>
      <c r="I288" s="245" t="s">
        <v>212</v>
      </c>
    </row>
    <row r="289" spans="1:9" s="141" customFormat="1" ht="12.75" customHeight="1" x14ac:dyDescent="0.2">
      <c r="A289" s="244">
        <v>283</v>
      </c>
      <c r="B289" s="244" t="s">
        <v>307</v>
      </c>
      <c r="C289" s="244" t="s">
        <v>231</v>
      </c>
      <c r="D289" s="244">
        <v>1759</v>
      </c>
      <c r="E289" s="244">
        <v>57.59</v>
      </c>
      <c r="F289" s="244">
        <v>15</v>
      </c>
      <c r="G289" s="244" t="s">
        <v>223</v>
      </c>
      <c r="H289" s="245" t="s">
        <v>212</v>
      </c>
      <c r="I289" s="245" t="s">
        <v>212</v>
      </c>
    </row>
    <row r="290" spans="1:9" s="141" customFormat="1" ht="12.75" customHeight="1" x14ac:dyDescent="0.2">
      <c r="A290" s="244">
        <v>284</v>
      </c>
      <c r="B290" s="244" t="s">
        <v>298</v>
      </c>
      <c r="C290" s="244" t="s">
        <v>231</v>
      </c>
      <c r="D290" s="244">
        <v>455</v>
      </c>
      <c r="E290" s="244">
        <v>47.93</v>
      </c>
      <c r="F290" s="244">
        <v>10</v>
      </c>
      <c r="G290" s="244" t="s">
        <v>223</v>
      </c>
      <c r="H290" s="245" t="s">
        <v>212</v>
      </c>
      <c r="I290" s="245" t="s">
        <v>212</v>
      </c>
    </row>
    <row r="291" spans="1:9" s="141" customFormat="1" ht="12.75" customHeight="1" x14ac:dyDescent="0.2">
      <c r="A291" s="244">
        <v>285</v>
      </c>
      <c r="B291" s="244" t="s">
        <v>234</v>
      </c>
      <c r="C291" s="244" t="s">
        <v>225</v>
      </c>
      <c r="D291" s="244">
        <v>2312</v>
      </c>
      <c r="E291" s="244">
        <v>62.4</v>
      </c>
      <c r="F291" s="244">
        <v>15</v>
      </c>
      <c r="G291" s="244" t="s">
        <v>223</v>
      </c>
      <c r="H291" s="245" t="s">
        <v>212</v>
      </c>
      <c r="I291" s="245" t="s">
        <v>212</v>
      </c>
    </row>
    <row r="292" spans="1:9" s="141" customFormat="1" ht="12.75" customHeight="1" x14ac:dyDescent="0.2">
      <c r="A292" s="244">
        <v>286</v>
      </c>
      <c r="B292" s="244" t="s">
        <v>262</v>
      </c>
      <c r="C292" s="244" t="s">
        <v>225</v>
      </c>
      <c r="D292" s="244">
        <v>1571</v>
      </c>
      <c r="E292" s="244">
        <v>52.7</v>
      </c>
      <c r="F292" s="244">
        <v>14</v>
      </c>
      <c r="G292" s="244" t="s">
        <v>223</v>
      </c>
      <c r="H292" s="245" t="s">
        <v>212</v>
      </c>
      <c r="I292" s="245" t="s">
        <v>212</v>
      </c>
    </row>
    <row r="293" spans="1:9" s="141" customFormat="1" ht="12.75" customHeight="1" x14ac:dyDescent="0.2">
      <c r="A293" s="244">
        <v>287</v>
      </c>
      <c r="B293" s="244" t="s">
        <v>338</v>
      </c>
      <c r="C293" s="244" t="s">
        <v>225</v>
      </c>
      <c r="D293" s="244">
        <v>2538</v>
      </c>
      <c r="E293" s="244">
        <v>64.17</v>
      </c>
      <c r="F293" s="244">
        <v>17</v>
      </c>
      <c r="G293" s="244" t="s">
        <v>223</v>
      </c>
      <c r="H293" s="245" t="s">
        <v>212</v>
      </c>
      <c r="I293" s="245" t="s">
        <v>212</v>
      </c>
    </row>
    <row r="294" spans="1:9" s="141" customFormat="1" ht="12.75" customHeight="1" x14ac:dyDescent="0.2">
      <c r="A294" s="244">
        <v>288</v>
      </c>
      <c r="B294" s="244" t="s">
        <v>268</v>
      </c>
      <c r="C294" s="244" t="s">
        <v>225</v>
      </c>
      <c r="D294" s="244">
        <v>1238</v>
      </c>
      <c r="E294" s="244">
        <v>61.9</v>
      </c>
      <c r="F294" s="244">
        <v>14</v>
      </c>
      <c r="G294" s="244" t="s">
        <v>223</v>
      </c>
      <c r="H294" s="245" t="s">
        <v>212</v>
      </c>
      <c r="I294" s="245" t="s">
        <v>212</v>
      </c>
    </row>
    <row r="295" spans="1:9" s="141" customFormat="1" ht="12.75" customHeight="1" x14ac:dyDescent="0.2">
      <c r="A295" s="244">
        <v>289</v>
      </c>
      <c r="B295" s="244" t="s">
        <v>228</v>
      </c>
      <c r="C295" s="244" t="s">
        <v>225</v>
      </c>
      <c r="D295" s="244">
        <v>324</v>
      </c>
      <c r="E295" s="244">
        <v>43.31</v>
      </c>
      <c r="F295" s="244">
        <v>9</v>
      </c>
      <c r="G295" s="244" t="s">
        <v>221</v>
      </c>
      <c r="H295" s="245" t="s">
        <v>212</v>
      </c>
      <c r="I295" s="245" t="s">
        <v>212</v>
      </c>
    </row>
    <row r="296" spans="1:9" s="141" customFormat="1" ht="12.75" customHeight="1" x14ac:dyDescent="0.2">
      <c r="A296" s="244">
        <v>290</v>
      </c>
      <c r="B296" s="244" t="s">
        <v>227</v>
      </c>
      <c r="C296" s="244" t="s">
        <v>225</v>
      </c>
      <c r="D296" s="244">
        <v>298</v>
      </c>
      <c r="E296" s="244">
        <v>41.45</v>
      </c>
      <c r="F296" s="244">
        <v>9</v>
      </c>
      <c r="G296" s="244" t="s">
        <v>221</v>
      </c>
      <c r="H296" s="245" t="s">
        <v>212</v>
      </c>
      <c r="I296" s="245" t="s">
        <v>212</v>
      </c>
    </row>
    <row r="297" spans="1:9" s="141" customFormat="1" ht="12.75" customHeight="1" x14ac:dyDescent="0.2">
      <c r="A297" s="244">
        <v>291</v>
      </c>
      <c r="B297" s="244" t="s">
        <v>257</v>
      </c>
      <c r="C297" s="244" t="s">
        <v>231</v>
      </c>
      <c r="D297" s="244">
        <v>1489</v>
      </c>
      <c r="E297" s="244">
        <v>55.81</v>
      </c>
      <c r="F297" s="244">
        <v>0</v>
      </c>
      <c r="G297" s="244" t="s">
        <v>223</v>
      </c>
      <c r="H297" s="245" t="s">
        <v>212</v>
      </c>
      <c r="I297" s="245" t="s">
        <v>212</v>
      </c>
    </row>
    <row r="298" spans="1:9" s="141" customFormat="1" ht="12.75" customHeight="1" x14ac:dyDescent="0.2">
      <c r="A298" s="244">
        <v>292</v>
      </c>
      <c r="B298" s="244" t="s">
        <v>241</v>
      </c>
      <c r="C298" s="244" t="s">
        <v>225</v>
      </c>
      <c r="D298" s="244">
        <v>1815</v>
      </c>
      <c r="E298" s="244">
        <v>57.59</v>
      </c>
      <c r="F298" s="244">
        <v>15</v>
      </c>
      <c r="G298" s="244" t="s">
        <v>223</v>
      </c>
      <c r="H298" s="245" t="s">
        <v>212</v>
      </c>
      <c r="I298" s="245" t="s">
        <v>212</v>
      </c>
    </row>
    <row r="299" spans="1:9" s="141" customFormat="1" ht="12.75" customHeight="1" x14ac:dyDescent="0.2">
      <c r="A299" s="244">
        <v>293</v>
      </c>
      <c r="B299" s="244" t="s">
        <v>244</v>
      </c>
      <c r="C299" s="244" t="s">
        <v>225</v>
      </c>
      <c r="D299" s="244">
        <v>337</v>
      </c>
      <c r="E299" s="244">
        <v>50.24</v>
      </c>
      <c r="F299" s="244">
        <v>9</v>
      </c>
      <c r="G299" s="244" t="s">
        <v>221</v>
      </c>
      <c r="H299" s="245" t="s">
        <v>212</v>
      </c>
      <c r="I299" s="245" t="s">
        <v>212</v>
      </c>
    </row>
    <row r="300" spans="1:9" s="141" customFormat="1" ht="12.75" customHeight="1" x14ac:dyDescent="0.2">
      <c r="A300" s="244">
        <v>294</v>
      </c>
      <c r="B300" s="244" t="s">
        <v>227</v>
      </c>
      <c r="C300" s="244" t="s">
        <v>225</v>
      </c>
      <c r="D300" s="244">
        <v>298</v>
      </c>
      <c r="E300" s="244">
        <v>41.45</v>
      </c>
      <c r="F300" s="244">
        <v>9</v>
      </c>
      <c r="G300" s="244" t="s">
        <v>221</v>
      </c>
      <c r="H300" s="245" t="s">
        <v>212</v>
      </c>
      <c r="I300" s="245" t="s">
        <v>212</v>
      </c>
    </row>
    <row r="301" spans="1:9" s="141" customFormat="1" ht="12.75" customHeight="1" x14ac:dyDescent="0.2">
      <c r="A301" s="244">
        <v>295</v>
      </c>
      <c r="B301" s="244" t="s">
        <v>243</v>
      </c>
      <c r="C301" s="244" t="s">
        <v>225</v>
      </c>
      <c r="D301" s="244">
        <v>1674</v>
      </c>
      <c r="E301" s="244">
        <v>55.870000000000005</v>
      </c>
      <c r="F301" s="244">
        <v>16</v>
      </c>
      <c r="G301" s="244" t="s">
        <v>223</v>
      </c>
      <c r="H301" s="245" t="s">
        <v>212</v>
      </c>
      <c r="I301" s="245" t="s">
        <v>212</v>
      </c>
    </row>
    <row r="302" spans="1:9" s="141" customFormat="1" ht="12.75" customHeight="1" x14ac:dyDescent="0.2">
      <c r="A302" s="244">
        <v>296</v>
      </c>
      <c r="B302" s="244" t="s">
        <v>256</v>
      </c>
      <c r="C302" s="244" t="s">
        <v>225</v>
      </c>
      <c r="D302" s="244">
        <v>1815</v>
      </c>
      <c r="E302" s="244">
        <v>57.59</v>
      </c>
      <c r="F302" s="244">
        <v>15</v>
      </c>
      <c r="G302" s="244" t="s">
        <v>223</v>
      </c>
      <c r="H302" s="245" t="s">
        <v>212</v>
      </c>
      <c r="I302" s="245" t="s">
        <v>212</v>
      </c>
    </row>
    <row r="303" spans="1:9" s="141" customFormat="1" ht="12.75" customHeight="1" x14ac:dyDescent="0.2">
      <c r="A303" s="244">
        <v>297</v>
      </c>
      <c r="B303" s="244" t="s">
        <v>245</v>
      </c>
      <c r="C303" s="244" t="s">
        <v>225</v>
      </c>
      <c r="D303" s="244">
        <v>482</v>
      </c>
      <c r="E303" s="244">
        <v>50.38</v>
      </c>
      <c r="F303" s="244">
        <v>10</v>
      </c>
      <c r="G303" s="244" t="s">
        <v>223</v>
      </c>
      <c r="H303" s="245" t="s">
        <v>212</v>
      </c>
      <c r="I303" s="245" t="s">
        <v>212</v>
      </c>
    </row>
    <row r="304" spans="1:9" s="141" customFormat="1" ht="12.75" customHeight="1" x14ac:dyDescent="0.2">
      <c r="A304" s="244">
        <v>298</v>
      </c>
      <c r="B304" s="244" t="s">
        <v>252</v>
      </c>
      <c r="C304" s="244" t="s">
        <v>225</v>
      </c>
      <c r="D304" s="244">
        <v>337</v>
      </c>
      <c r="E304" s="244">
        <v>47.1</v>
      </c>
      <c r="F304" s="244">
        <v>8</v>
      </c>
      <c r="G304" s="244" t="s">
        <v>221</v>
      </c>
      <c r="H304" s="245" t="s">
        <v>212</v>
      </c>
      <c r="I304" s="245" t="s">
        <v>212</v>
      </c>
    </row>
    <row r="305" spans="1:9" s="141" customFormat="1" ht="12.75" customHeight="1" x14ac:dyDescent="0.2">
      <c r="A305" s="244">
        <v>299</v>
      </c>
      <c r="B305" s="244" t="s">
        <v>298</v>
      </c>
      <c r="C305" s="244" t="s">
        <v>231</v>
      </c>
      <c r="D305" s="244">
        <v>455</v>
      </c>
      <c r="E305" s="244">
        <v>47.93</v>
      </c>
      <c r="F305" s="244">
        <v>10</v>
      </c>
      <c r="G305" s="244" t="s">
        <v>223</v>
      </c>
      <c r="H305" s="245" t="s">
        <v>212</v>
      </c>
      <c r="I305" s="245" t="s">
        <v>212</v>
      </c>
    </row>
    <row r="306" spans="1:9" s="141" customFormat="1" ht="12.75" customHeight="1" x14ac:dyDescent="0.2">
      <c r="A306" s="244">
        <v>300</v>
      </c>
      <c r="B306" s="244" t="s">
        <v>339</v>
      </c>
      <c r="C306" s="244" t="s">
        <v>225</v>
      </c>
      <c r="D306" s="244">
        <v>1708</v>
      </c>
      <c r="E306" s="244">
        <v>59.15</v>
      </c>
      <c r="F306" s="244">
        <v>17</v>
      </c>
      <c r="G306" s="244" t="s">
        <v>223</v>
      </c>
      <c r="H306" s="245" t="s">
        <v>212</v>
      </c>
      <c r="I306" s="245" t="s">
        <v>212</v>
      </c>
    </row>
    <row r="307" spans="1:9" s="141" customFormat="1" ht="12.75" customHeight="1" x14ac:dyDescent="0.2">
      <c r="A307" s="244">
        <v>301</v>
      </c>
      <c r="B307" s="244" t="s">
        <v>340</v>
      </c>
      <c r="C307" s="244" t="s">
        <v>225</v>
      </c>
      <c r="D307" s="244">
        <v>2921</v>
      </c>
      <c r="E307" s="244">
        <v>68.95</v>
      </c>
      <c r="F307" s="244">
        <v>18</v>
      </c>
      <c r="G307" s="244" t="s">
        <v>223</v>
      </c>
      <c r="H307" s="245" t="s">
        <v>212</v>
      </c>
      <c r="I307" s="245" t="s">
        <v>212</v>
      </c>
    </row>
    <row r="308" spans="1:9" s="141" customFormat="1" ht="12.75" customHeight="1" x14ac:dyDescent="0.2">
      <c r="A308" s="244">
        <v>302</v>
      </c>
      <c r="B308" s="244" t="s">
        <v>258</v>
      </c>
      <c r="C308" s="244" t="s">
        <v>225</v>
      </c>
      <c r="D308" s="244">
        <v>4721</v>
      </c>
      <c r="E308" s="244">
        <v>110.72</v>
      </c>
      <c r="F308" s="244">
        <v>18</v>
      </c>
      <c r="G308" s="244" t="s">
        <v>209</v>
      </c>
      <c r="H308" s="245" t="s">
        <v>212</v>
      </c>
      <c r="I308" s="245" t="s">
        <v>212</v>
      </c>
    </row>
    <row r="309" spans="1:9" s="141" customFormat="1" ht="12.75" customHeight="1" x14ac:dyDescent="0.2">
      <c r="A309" s="244">
        <v>303</v>
      </c>
      <c r="B309" s="244" t="s">
        <v>275</v>
      </c>
      <c r="C309" s="244" t="s">
        <v>225</v>
      </c>
      <c r="D309" s="244">
        <v>2176</v>
      </c>
      <c r="E309" s="244">
        <v>71.290000000000006</v>
      </c>
      <c r="F309" s="244">
        <v>16</v>
      </c>
      <c r="G309" s="244" t="s">
        <v>223</v>
      </c>
      <c r="H309" s="245" t="s">
        <v>212</v>
      </c>
      <c r="I309" s="245" t="s">
        <v>212</v>
      </c>
    </row>
    <row r="310" spans="1:9" s="141" customFormat="1" ht="12.75" customHeight="1" x14ac:dyDescent="0.2">
      <c r="A310" s="244">
        <v>304</v>
      </c>
      <c r="B310" s="244" t="s">
        <v>226</v>
      </c>
      <c r="C310" s="244" t="s">
        <v>225</v>
      </c>
      <c r="D310" s="244">
        <v>1402</v>
      </c>
      <c r="E310" s="244">
        <v>55.68</v>
      </c>
      <c r="F310" s="244">
        <v>14</v>
      </c>
      <c r="G310" s="244" t="s">
        <v>223</v>
      </c>
      <c r="H310" s="245" t="s">
        <v>212</v>
      </c>
      <c r="I310" s="245" t="s">
        <v>212</v>
      </c>
    </row>
    <row r="311" spans="1:9" s="141" customFormat="1" ht="12.75" customHeight="1" x14ac:dyDescent="0.2">
      <c r="A311" s="244">
        <v>305</v>
      </c>
      <c r="B311" s="244" t="s">
        <v>250</v>
      </c>
      <c r="C311" s="244" t="s">
        <v>225</v>
      </c>
      <c r="D311" s="244">
        <v>1577</v>
      </c>
      <c r="E311" s="244">
        <v>62.940000000000005</v>
      </c>
      <c r="F311" s="244">
        <v>13</v>
      </c>
      <c r="G311" s="244" t="s">
        <v>223</v>
      </c>
      <c r="H311" s="245" t="s">
        <v>212</v>
      </c>
      <c r="I311" s="245" t="s">
        <v>212</v>
      </c>
    </row>
    <row r="312" spans="1:9" s="141" customFormat="1" ht="12.75" customHeight="1" x14ac:dyDescent="0.2">
      <c r="A312" s="244">
        <v>306</v>
      </c>
      <c r="B312" s="244" t="s">
        <v>270</v>
      </c>
      <c r="C312" s="244" t="s">
        <v>225</v>
      </c>
      <c r="D312" s="244">
        <v>359</v>
      </c>
      <c r="E312" s="244">
        <v>43.71</v>
      </c>
      <c r="F312" s="244">
        <v>12</v>
      </c>
      <c r="G312" s="244" t="s">
        <v>221</v>
      </c>
      <c r="H312" s="245" t="s">
        <v>212</v>
      </c>
      <c r="I312" s="245" t="s">
        <v>212</v>
      </c>
    </row>
    <row r="313" spans="1:9" s="141" customFormat="1" ht="12.75" customHeight="1" x14ac:dyDescent="0.2">
      <c r="A313" s="244">
        <v>307</v>
      </c>
      <c r="B313" s="244" t="s">
        <v>227</v>
      </c>
      <c r="C313" s="244" t="s">
        <v>225</v>
      </c>
      <c r="D313" s="244">
        <v>298</v>
      </c>
      <c r="E313" s="244">
        <v>41.45</v>
      </c>
      <c r="F313" s="244">
        <v>9</v>
      </c>
      <c r="G313" s="244" t="s">
        <v>221</v>
      </c>
      <c r="H313" s="245" t="s">
        <v>212</v>
      </c>
      <c r="I313" s="245" t="s">
        <v>212</v>
      </c>
    </row>
    <row r="314" spans="1:9" s="141" customFormat="1" ht="12.75" customHeight="1" x14ac:dyDescent="0.2">
      <c r="A314" s="244">
        <v>308</v>
      </c>
      <c r="B314" s="244" t="s">
        <v>261</v>
      </c>
      <c r="C314" s="244" t="s">
        <v>225</v>
      </c>
      <c r="D314" s="244">
        <v>1226</v>
      </c>
      <c r="E314" s="244">
        <v>52.58</v>
      </c>
      <c r="F314" s="244">
        <v>16</v>
      </c>
      <c r="G314" s="244" t="s">
        <v>223</v>
      </c>
      <c r="H314" s="245" t="s">
        <v>212</v>
      </c>
      <c r="I314" s="245" t="s">
        <v>212</v>
      </c>
    </row>
    <row r="315" spans="1:9" s="141" customFormat="1" ht="12.75" customHeight="1" x14ac:dyDescent="0.2">
      <c r="A315" s="244">
        <v>309</v>
      </c>
      <c r="B315" s="244" t="s">
        <v>299</v>
      </c>
      <c r="C315" s="244" t="s">
        <v>231</v>
      </c>
      <c r="D315" s="244">
        <v>1489</v>
      </c>
      <c r="E315" s="244">
        <v>55.81</v>
      </c>
      <c r="F315" s="244">
        <v>56</v>
      </c>
      <c r="G315" s="244" t="s">
        <v>223</v>
      </c>
      <c r="H315" s="245" t="s">
        <v>212</v>
      </c>
      <c r="I315" s="245" t="s">
        <v>212</v>
      </c>
    </row>
    <row r="316" spans="1:9" s="141" customFormat="1" ht="12.75" customHeight="1" x14ac:dyDescent="0.2">
      <c r="A316" s="244">
        <v>310</v>
      </c>
      <c r="B316" s="244" t="s">
        <v>267</v>
      </c>
      <c r="C316" s="244" t="s">
        <v>225</v>
      </c>
      <c r="D316" s="244">
        <v>1674</v>
      </c>
      <c r="E316" s="244">
        <v>56</v>
      </c>
      <c r="F316" s="244">
        <v>16</v>
      </c>
      <c r="G316" s="244" t="s">
        <v>223</v>
      </c>
      <c r="H316" s="245" t="s">
        <v>212</v>
      </c>
      <c r="I316" s="245" t="s">
        <v>212</v>
      </c>
    </row>
    <row r="317" spans="1:9" s="141" customFormat="1" ht="12.75" customHeight="1" x14ac:dyDescent="0.2">
      <c r="A317" s="244">
        <v>311</v>
      </c>
      <c r="B317" s="244" t="s">
        <v>255</v>
      </c>
      <c r="C317" s="244" t="s">
        <v>225</v>
      </c>
      <c r="D317" s="244">
        <v>1765</v>
      </c>
      <c r="E317" s="244">
        <v>57.120000000000005</v>
      </c>
      <c r="F317" s="244">
        <v>16</v>
      </c>
      <c r="G317" s="244" t="s">
        <v>223</v>
      </c>
      <c r="H317" s="245" t="s">
        <v>212</v>
      </c>
      <c r="I317" s="245" t="s">
        <v>212</v>
      </c>
    </row>
    <row r="318" spans="1:9" s="141" customFormat="1" ht="12.75" customHeight="1" x14ac:dyDescent="0.2">
      <c r="A318" s="244">
        <v>312</v>
      </c>
      <c r="B318" s="244" t="s">
        <v>233</v>
      </c>
      <c r="C318" s="244" t="s">
        <v>225</v>
      </c>
      <c r="D318" s="244">
        <v>1373</v>
      </c>
      <c r="E318" s="244">
        <v>52.57</v>
      </c>
      <c r="F318" s="244">
        <v>16</v>
      </c>
      <c r="G318" s="244" t="s">
        <v>223</v>
      </c>
      <c r="H318" s="245" t="s">
        <v>212</v>
      </c>
      <c r="I318" s="245" t="s">
        <v>212</v>
      </c>
    </row>
    <row r="319" spans="1:9" s="141" customFormat="1" ht="12.75" customHeight="1" x14ac:dyDescent="0.2">
      <c r="A319" s="244">
        <v>313</v>
      </c>
      <c r="B319" s="244" t="s">
        <v>247</v>
      </c>
      <c r="C319" s="244" t="s">
        <v>225</v>
      </c>
      <c r="D319" s="244">
        <v>495</v>
      </c>
      <c r="E319" s="244">
        <v>45.29</v>
      </c>
      <c r="F319" s="244">
        <v>11</v>
      </c>
      <c r="G319" s="244" t="s">
        <v>223</v>
      </c>
      <c r="H319" s="245" t="s">
        <v>212</v>
      </c>
      <c r="I319" s="245" t="s">
        <v>212</v>
      </c>
    </row>
    <row r="320" spans="1:9" s="141" customFormat="1" ht="12.75" customHeight="1" x14ac:dyDescent="0.2">
      <c r="A320" s="244">
        <v>314</v>
      </c>
      <c r="B320" s="244" t="s">
        <v>308</v>
      </c>
      <c r="C320" s="244" t="s">
        <v>231</v>
      </c>
      <c r="D320" s="244">
        <v>444</v>
      </c>
      <c r="E320" s="244">
        <v>47.93</v>
      </c>
      <c r="F320" s="244">
        <v>10</v>
      </c>
      <c r="G320" s="244" t="s">
        <v>221</v>
      </c>
      <c r="H320" s="245" t="s">
        <v>212</v>
      </c>
      <c r="I320" s="245" t="s">
        <v>212</v>
      </c>
    </row>
    <row r="321" spans="1:9" s="141" customFormat="1" ht="12.75" customHeight="1" x14ac:dyDescent="0.2">
      <c r="A321" s="244">
        <v>315</v>
      </c>
      <c r="B321" s="244" t="s">
        <v>277</v>
      </c>
      <c r="C321" s="244" t="s">
        <v>225</v>
      </c>
      <c r="D321" s="244">
        <v>2899</v>
      </c>
      <c r="E321" s="244">
        <v>69</v>
      </c>
      <c r="F321" s="244">
        <v>17</v>
      </c>
      <c r="G321" s="244" t="s">
        <v>223</v>
      </c>
      <c r="H321" s="245" t="s">
        <v>212</v>
      </c>
      <c r="I321" s="245" t="s">
        <v>212</v>
      </c>
    </row>
    <row r="322" spans="1:9" s="141" customFormat="1" ht="12.75" customHeight="1" x14ac:dyDescent="0.2">
      <c r="A322" s="244">
        <v>316</v>
      </c>
      <c r="B322" s="244" t="s">
        <v>242</v>
      </c>
      <c r="C322" s="244" t="s">
        <v>225</v>
      </c>
      <c r="D322" s="244">
        <v>1922</v>
      </c>
      <c r="E322" s="244">
        <v>58.63</v>
      </c>
      <c r="F322" s="244">
        <v>12</v>
      </c>
      <c r="G322" s="244" t="s">
        <v>223</v>
      </c>
      <c r="H322" s="245" t="s">
        <v>212</v>
      </c>
      <c r="I322" s="245" t="s">
        <v>212</v>
      </c>
    </row>
    <row r="323" spans="1:9" s="141" customFormat="1" ht="12.75" customHeight="1" x14ac:dyDescent="0.2">
      <c r="A323" s="244">
        <v>317</v>
      </c>
      <c r="B323" s="244" t="s">
        <v>234</v>
      </c>
      <c r="C323" s="244" t="s">
        <v>225</v>
      </c>
      <c r="D323" s="244">
        <v>2312</v>
      </c>
      <c r="E323" s="244">
        <v>62.4</v>
      </c>
      <c r="F323" s="244">
        <v>15</v>
      </c>
      <c r="G323" s="244" t="s">
        <v>223</v>
      </c>
      <c r="H323" s="245" t="s">
        <v>212</v>
      </c>
      <c r="I323" s="245" t="s">
        <v>212</v>
      </c>
    </row>
    <row r="324" spans="1:9" s="141" customFormat="1" ht="12.75" customHeight="1" x14ac:dyDescent="0.2">
      <c r="A324" s="244">
        <v>318</v>
      </c>
      <c r="B324" s="244" t="s">
        <v>252</v>
      </c>
      <c r="C324" s="244" t="s">
        <v>225</v>
      </c>
      <c r="D324" s="244">
        <v>337</v>
      </c>
      <c r="E324" s="244">
        <v>47.1</v>
      </c>
      <c r="F324" s="244">
        <v>8</v>
      </c>
      <c r="G324" s="244" t="s">
        <v>221</v>
      </c>
      <c r="H324" s="245" t="s">
        <v>212</v>
      </c>
      <c r="I324" s="245" t="s">
        <v>212</v>
      </c>
    </row>
    <row r="325" spans="1:9" s="141" customFormat="1" ht="12.75" customHeight="1" x14ac:dyDescent="0.2">
      <c r="A325" s="244">
        <v>319</v>
      </c>
      <c r="B325" s="244" t="s">
        <v>241</v>
      </c>
      <c r="C325" s="244" t="s">
        <v>225</v>
      </c>
      <c r="D325" s="244">
        <v>1815</v>
      </c>
      <c r="E325" s="244">
        <v>57.59</v>
      </c>
      <c r="F325" s="244">
        <v>15</v>
      </c>
      <c r="G325" s="244" t="s">
        <v>223</v>
      </c>
      <c r="H325" s="245" t="s">
        <v>212</v>
      </c>
      <c r="I325" s="245" t="s">
        <v>212</v>
      </c>
    </row>
    <row r="326" spans="1:9" s="141" customFormat="1" ht="12.75" customHeight="1" x14ac:dyDescent="0.2">
      <c r="A326" s="244">
        <v>320</v>
      </c>
      <c r="B326" s="244" t="s">
        <v>227</v>
      </c>
      <c r="C326" s="244" t="s">
        <v>225</v>
      </c>
      <c r="D326" s="244">
        <v>298</v>
      </c>
      <c r="E326" s="244">
        <v>41.45</v>
      </c>
      <c r="F326" s="244">
        <v>9</v>
      </c>
      <c r="G326" s="244" t="s">
        <v>221</v>
      </c>
      <c r="H326" s="245" t="s">
        <v>212</v>
      </c>
      <c r="I326" s="245" t="s">
        <v>212</v>
      </c>
    </row>
    <row r="327" spans="1:9" s="141" customFormat="1" ht="12.75" customHeight="1" x14ac:dyDescent="0.2">
      <c r="A327" s="244">
        <v>321</v>
      </c>
      <c r="B327" s="244" t="s">
        <v>232</v>
      </c>
      <c r="C327" s="244" t="s">
        <v>225</v>
      </c>
      <c r="D327" s="244">
        <v>325</v>
      </c>
      <c r="E327" s="244">
        <v>43.34</v>
      </c>
      <c r="F327" s="244">
        <v>9</v>
      </c>
      <c r="G327" s="244" t="s">
        <v>221</v>
      </c>
      <c r="H327" s="245" t="s">
        <v>212</v>
      </c>
      <c r="I327" s="245" t="s">
        <v>212</v>
      </c>
    </row>
    <row r="328" spans="1:9" s="141" customFormat="1" ht="12.75" customHeight="1" x14ac:dyDescent="0.2">
      <c r="A328" s="244">
        <v>322</v>
      </c>
      <c r="B328" s="244" t="s">
        <v>237</v>
      </c>
      <c r="C328" s="244" t="s">
        <v>225</v>
      </c>
      <c r="D328" s="244">
        <v>2542</v>
      </c>
      <c r="E328" s="244">
        <v>67.930000000000007</v>
      </c>
      <c r="F328" s="244">
        <v>17</v>
      </c>
      <c r="G328" s="244" t="s">
        <v>223</v>
      </c>
      <c r="H328" s="245" t="s">
        <v>212</v>
      </c>
      <c r="I328" s="245" t="s">
        <v>212</v>
      </c>
    </row>
    <row r="329" spans="1:9" s="141" customFormat="1" ht="12.75" customHeight="1" x14ac:dyDescent="0.2">
      <c r="A329" s="244">
        <v>323</v>
      </c>
      <c r="B329" s="244" t="s">
        <v>245</v>
      </c>
      <c r="C329" s="244" t="s">
        <v>225</v>
      </c>
      <c r="D329" s="244">
        <v>482</v>
      </c>
      <c r="E329" s="244">
        <v>50.38</v>
      </c>
      <c r="F329" s="244">
        <v>10</v>
      </c>
      <c r="G329" s="244" t="s">
        <v>223</v>
      </c>
      <c r="H329" s="245" t="s">
        <v>212</v>
      </c>
      <c r="I329" s="245" t="s">
        <v>212</v>
      </c>
    </row>
    <row r="330" spans="1:9" s="141" customFormat="1" ht="12.75" customHeight="1" x14ac:dyDescent="0.2">
      <c r="A330" s="244">
        <v>324</v>
      </c>
      <c r="B330" s="244" t="s">
        <v>227</v>
      </c>
      <c r="C330" s="244" t="s">
        <v>225</v>
      </c>
      <c r="D330" s="244">
        <v>298</v>
      </c>
      <c r="E330" s="244">
        <v>41.45</v>
      </c>
      <c r="F330" s="244">
        <v>9</v>
      </c>
      <c r="G330" s="244" t="s">
        <v>221</v>
      </c>
      <c r="H330" s="245" t="s">
        <v>212</v>
      </c>
      <c r="I330" s="245" t="s">
        <v>212</v>
      </c>
    </row>
    <row r="331" spans="1:9" s="141" customFormat="1" ht="12.75" customHeight="1" x14ac:dyDescent="0.2">
      <c r="A331" s="244">
        <v>325</v>
      </c>
      <c r="B331" s="244" t="s">
        <v>244</v>
      </c>
      <c r="C331" s="244" t="s">
        <v>225</v>
      </c>
      <c r="D331" s="244">
        <v>337</v>
      </c>
      <c r="E331" s="244">
        <v>50.24</v>
      </c>
      <c r="F331" s="244">
        <v>9</v>
      </c>
      <c r="G331" s="244" t="s">
        <v>221</v>
      </c>
      <c r="H331" s="245" t="s">
        <v>212</v>
      </c>
      <c r="I331" s="245" t="s">
        <v>212</v>
      </c>
    </row>
    <row r="332" spans="1:9" s="141" customFormat="1" ht="12.75" customHeight="1" x14ac:dyDescent="0.2">
      <c r="A332" s="244">
        <v>326</v>
      </c>
      <c r="B332" s="244" t="s">
        <v>254</v>
      </c>
      <c r="C332" s="244" t="s">
        <v>225</v>
      </c>
      <c r="D332" s="244">
        <v>495</v>
      </c>
      <c r="E332" s="244">
        <v>45.28</v>
      </c>
      <c r="F332" s="244">
        <v>11</v>
      </c>
      <c r="G332" s="244" t="s">
        <v>223</v>
      </c>
      <c r="H332" s="245" t="s">
        <v>212</v>
      </c>
      <c r="I332" s="245" t="s">
        <v>212</v>
      </c>
    </row>
    <row r="333" spans="1:9" s="141" customFormat="1" ht="12.75" customHeight="1" x14ac:dyDescent="0.2">
      <c r="A333" s="244">
        <v>327</v>
      </c>
      <c r="B333" s="244" t="s">
        <v>275</v>
      </c>
      <c r="C333" s="244" t="s">
        <v>225</v>
      </c>
      <c r="D333" s="244">
        <v>2176</v>
      </c>
      <c r="E333" s="244">
        <v>71.290000000000006</v>
      </c>
      <c r="F333" s="244">
        <v>16</v>
      </c>
      <c r="G333" s="244" t="s">
        <v>223</v>
      </c>
      <c r="H333" s="245" t="s">
        <v>212</v>
      </c>
      <c r="I333" s="245" t="s">
        <v>212</v>
      </c>
    </row>
    <row r="334" spans="1:9" s="141" customFormat="1" ht="12.75" customHeight="1" x14ac:dyDescent="0.2">
      <c r="A334" s="244">
        <v>328</v>
      </c>
      <c r="B334" s="244" t="s">
        <v>270</v>
      </c>
      <c r="C334" s="244" t="s">
        <v>225</v>
      </c>
      <c r="D334" s="244">
        <v>359</v>
      </c>
      <c r="E334" s="244">
        <v>43.71</v>
      </c>
      <c r="F334" s="244">
        <v>12</v>
      </c>
      <c r="G334" s="244" t="s">
        <v>221</v>
      </c>
      <c r="H334" s="245" t="s">
        <v>212</v>
      </c>
      <c r="I334" s="245" t="s">
        <v>212</v>
      </c>
    </row>
    <row r="335" spans="1:9" s="141" customFormat="1" ht="12.75" customHeight="1" x14ac:dyDescent="0.2">
      <c r="A335" s="244">
        <v>329</v>
      </c>
      <c r="B335" s="244" t="s">
        <v>266</v>
      </c>
      <c r="C335" s="244" t="s">
        <v>231</v>
      </c>
      <c r="D335" s="244">
        <v>1235</v>
      </c>
      <c r="E335" s="244">
        <v>61.9</v>
      </c>
      <c r="F335" s="244">
        <v>14</v>
      </c>
      <c r="G335" s="244" t="s">
        <v>223</v>
      </c>
      <c r="H335" s="245" t="s">
        <v>212</v>
      </c>
      <c r="I335" s="245" t="s">
        <v>212</v>
      </c>
    </row>
    <row r="336" spans="1:9" s="141" customFormat="1" ht="12.75" customHeight="1" x14ac:dyDescent="0.2">
      <c r="A336" s="244">
        <v>330</v>
      </c>
      <c r="B336" s="244" t="s">
        <v>308</v>
      </c>
      <c r="C336" s="244" t="s">
        <v>231</v>
      </c>
      <c r="D336" s="244">
        <v>444</v>
      </c>
      <c r="E336" s="244">
        <v>47.93</v>
      </c>
      <c r="F336" s="244">
        <v>10</v>
      </c>
      <c r="G336" s="244" t="s">
        <v>221</v>
      </c>
      <c r="H336" s="245" t="s">
        <v>212</v>
      </c>
      <c r="I336" s="245" t="s">
        <v>212</v>
      </c>
    </row>
    <row r="337" spans="1:9" s="141" customFormat="1" ht="12.75" customHeight="1" x14ac:dyDescent="0.2">
      <c r="A337" s="244">
        <v>331</v>
      </c>
      <c r="B337" s="244" t="s">
        <v>263</v>
      </c>
      <c r="C337" s="244" t="s">
        <v>225</v>
      </c>
      <c r="D337" s="244">
        <v>2871</v>
      </c>
      <c r="E337" s="244">
        <v>68.8</v>
      </c>
      <c r="F337" s="244">
        <v>17</v>
      </c>
      <c r="G337" s="244" t="s">
        <v>223</v>
      </c>
      <c r="H337" s="245" t="s">
        <v>212</v>
      </c>
      <c r="I337" s="245" t="s">
        <v>212</v>
      </c>
    </row>
    <row r="338" spans="1:9" s="141" customFormat="1" ht="12.75" customHeight="1" x14ac:dyDescent="0.2">
      <c r="A338" s="244">
        <v>332</v>
      </c>
      <c r="B338" s="244" t="s">
        <v>262</v>
      </c>
      <c r="C338" s="244" t="s">
        <v>225</v>
      </c>
      <c r="D338" s="244">
        <v>1571</v>
      </c>
      <c r="E338" s="244">
        <v>52.7</v>
      </c>
      <c r="F338" s="244">
        <v>14</v>
      </c>
      <c r="G338" s="244" t="s">
        <v>223</v>
      </c>
      <c r="H338" s="245" t="s">
        <v>212</v>
      </c>
      <c r="I338" s="245" t="s">
        <v>212</v>
      </c>
    </row>
    <row r="339" spans="1:9" s="141" customFormat="1" ht="12.75" customHeight="1" x14ac:dyDescent="0.2">
      <c r="A339" s="244">
        <v>333</v>
      </c>
      <c r="B339" s="244" t="s">
        <v>265</v>
      </c>
      <c r="C339" s="244" t="s">
        <v>225</v>
      </c>
      <c r="D339" s="244">
        <v>182.25</v>
      </c>
      <c r="E339" s="244">
        <v>32.74</v>
      </c>
      <c r="F339" s="244">
        <v>7</v>
      </c>
      <c r="G339" s="244" t="s">
        <v>221</v>
      </c>
      <c r="H339" s="245" t="s">
        <v>212</v>
      </c>
      <c r="I339" s="245" t="s">
        <v>212</v>
      </c>
    </row>
    <row r="340" spans="1:9" s="141" customFormat="1" ht="12.75" customHeight="1" x14ac:dyDescent="0.2">
      <c r="A340" s="244">
        <v>334</v>
      </c>
      <c r="B340" s="244" t="s">
        <v>227</v>
      </c>
      <c r="C340" s="244" t="s">
        <v>225</v>
      </c>
      <c r="D340" s="244">
        <v>298</v>
      </c>
      <c r="E340" s="244">
        <v>41.45</v>
      </c>
      <c r="F340" s="244">
        <v>9</v>
      </c>
      <c r="G340" s="244" t="s">
        <v>221</v>
      </c>
      <c r="H340" s="245" t="s">
        <v>212</v>
      </c>
      <c r="I340" s="245" t="s">
        <v>212</v>
      </c>
    </row>
    <row r="341" spans="1:9" s="141" customFormat="1" ht="12.75" customHeight="1" x14ac:dyDescent="0.2">
      <c r="A341" s="244">
        <v>335</v>
      </c>
      <c r="B341" s="244" t="s">
        <v>268</v>
      </c>
      <c r="C341" s="244" t="s">
        <v>225</v>
      </c>
      <c r="D341" s="244">
        <v>1238</v>
      </c>
      <c r="E341" s="244">
        <v>61.9</v>
      </c>
      <c r="F341" s="244">
        <v>14</v>
      </c>
      <c r="G341" s="244" t="s">
        <v>223</v>
      </c>
      <c r="H341" s="245" t="s">
        <v>212</v>
      </c>
      <c r="I341" s="245" t="s">
        <v>212</v>
      </c>
    </row>
    <row r="342" spans="1:9" s="141" customFormat="1" ht="12.75" customHeight="1" x14ac:dyDescent="0.2">
      <c r="A342" s="244">
        <v>336</v>
      </c>
      <c r="B342" s="244" t="s">
        <v>257</v>
      </c>
      <c r="C342" s="244" t="s">
        <v>231</v>
      </c>
      <c r="D342" s="244">
        <v>1489</v>
      </c>
      <c r="E342" s="244">
        <v>55.81</v>
      </c>
      <c r="F342" s="244">
        <v>0</v>
      </c>
      <c r="G342" s="244" t="s">
        <v>223</v>
      </c>
      <c r="H342" s="245" t="s">
        <v>212</v>
      </c>
      <c r="I342" s="245" t="s">
        <v>212</v>
      </c>
    </row>
    <row r="343" spans="1:9" s="141" customFormat="1" ht="12.75" customHeight="1" x14ac:dyDescent="0.2">
      <c r="A343" s="244">
        <v>337</v>
      </c>
      <c r="B343" s="244" t="s">
        <v>257</v>
      </c>
      <c r="C343" s="244" t="s">
        <v>231</v>
      </c>
      <c r="D343" s="244">
        <v>1489</v>
      </c>
      <c r="E343" s="244">
        <v>55.81</v>
      </c>
      <c r="F343" s="244">
        <v>0</v>
      </c>
      <c r="G343" s="244" t="s">
        <v>223</v>
      </c>
      <c r="H343" s="245" t="s">
        <v>212</v>
      </c>
      <c r="I343" s="245" t="s">
        <v>212</v>
      </c>
    </row>
    <row r="344" spans="1:9" s="141" customFormat="1" ht="12.75" customHeight="1" x14ac:dyDescent="0.2">
      <c r="A344" s="244">
        <v>338</v>
      </c>
      <c r="B344" s="244" t="s">
        <v>229</v>
      </c>
      <c r="C344" s="244" t="s">
        <v>225</v>
      </c>
      <c r="D344" s="244">
        <v>163.47</v>
      </c>
      <c r="E344" s="244">
        <v>32.56</v>
      </c>
      <c r="F344" s="244">
        <v>8</v>
      </c>
      <c r="G344" s="244" t="s">
        <v>221</v>
      </c>
      <c r="H344" s="245" t="s">
        <v>212</v>
      </c>
      <c r="I344" s="245" t="s">
        <v>212</v>
      </c>
    </row>
    <row r="345" spans="1:9" s="141" customFormat="1" ht="12.75" customHeight="1" x14ac:dyDescent="0.2">
      <c r="A345" s="244">
        <v>339</v>
      </c>
      <c r="B345" s="244" t="s">
        <v>261</v>
      </c>
      <c r="C345" s="244" t="s">
        <v>225</v>
      </c>
      <c r="D345" s="244">
        <v>1226</v>
      </c>
      <c r="E345" s="244">
        <v>52.58</v>
      </c>
      <c r="F345" s="244">
        <v>16</v>
      </c>
      <c r="G345" s="244" t="s">
        <v>223</v>
      </c>
      <c r="H345" s="245" t="s">
        <v>212</v>
      </c>
      <c r="I345" s="245" t="s">
        <v>212</v>
      </c>
    </row>
    <row r="346" spans="1:9" s="141" customFormat="1" ht="12.75" customHeight="1" x14ac:dyDescent="0.2">
      <c r="A346" s="244">
        <v>340</v>
      </c>
      <c r="B346" s="244" t="s">
        <v>227</v>
      </c>
      <c r="C346" s="244" t="s">
        <v>225</v>
      </c>
      <c r="D346" s="244">
        <v>298</v>
      </c>
      <c r="E346" s="244">
        <v>41.45</v>
      </c>
      <c r="F346" s="244">
        <v>9</v>
      </c>
      <c r="G346" s="244" t="s">
        <v>221</v>
      </c>
      <c r="H346" s="245" t="s">
        <v>212</v>
      </c>
      <c r="I346" s="245" t="s">
        <v>212</v>
      </c>
    </row>
    <row r="347" spans="1:9" s="141" customFormat="1" ht="12.75" customHeight="1" x14ac:dyDescent="0.2">
      <c r="A347" s="244">
        <v>341</v>
      </c>
      <c r="B347" s="244" t="s">
        <v>277</v>
      </c>
      <c r="C347" s="244" t="s">
        <v>225</v>
      </c>
      <c r="D347" s="244">
        <v>2899</v>
      </c>
      <c r="E347" s="244">
        <v>69</v>
      </c>
      <c r="F347" s="244">
        <v>17</v>
      </c>
      <c r="G347" s="244" t="s">
        <v>223</v>
      </c>
      <c r="H347" s="245" t="s">
        <v>212</v>
      </c>
      <c r="I347" s="245" t="s">
        <v>212</v>
      </c>
    </row>
    <row r="348" spans="1:9" s="141" customFormat="1" ht="12.75" customHeight="1" x14ac:dyDescent="0.2">
      <c r="A348" s="244">
        <v>342</v>
      </c>
      <c r="B348" s="244" t="s">
        <v>256</v>
      </c>
      <c r="C348" s="244" t="s">
        <v>225</v>
      </c>
      <c r="D348" s="244">
        <v>1815</v>
      </c>
      <c r="E348" s="244">
        <v>57.59</v>
      </c>
      <c r="F348" s="244">
        <v>15</v>
      </c>
      <c r="G348" s="244" t="s">
        <v>223</v>
      </c>
      <c r="H348" s="245" t="s">
        <v>212</v>
      </c>
      <c r="I348" s="245" t="s">
        <v>212</v>
      </c>
    </row>
    <row r="349" spans="1:9" s="141" customFormat="1" ht="12.75" customHeight="1" x14ac:dyDescent="0.2">
      <c r="A349" s="244">
        <v>343</v>
      </c>
      <c r="B349" s="244" t="s">
        <v>228</v>
      </c>
      <c r="C349" s="244" t="s">
        <v>225</v>
      </c>
      <c r="D349" s="244">
        <v>324</v>
      </c>
      <c r="E349" s="244">
        <v>43.31</v>
      </c>
      <c r="F349" s="244">
        <v>9</v>
      </c>
      <c r="G349" s="244" t="s">
        <v>221</v>
      </c>
      <c r="H349" s="245" t="s">
        <v>212</v>
      </c>
      <c r="I349" s="245" t="s">
        <v>212</v>
      </c>
    </row>
    <row r="350" spans="1:9" s="141" customFormat="1" ht="12.75" customHeight="1" x14ac:dyDescent="0.2">
      <c r="A350" s="244">
        <v>344</v>
      </c>
      <c r="B350" s="244" t="s">
        <v>270</v>
      </c>
      <c r="C350" s="244" t="s">
        <v>225</v>
      </c>
      <c r="D350" s="244">
        <v>359</v>
      </c>
      <c r="E350" s="244">
        <v>43.71</v>
      </c>
      <c r="F350" s="244">
        <v>12</v>
      </c>
      <c r="G350" s="244" t="s">
        <v>221</v>
      </c>
      <c r="H350" s="245" t="s">
        <v>212</v>
      </c>
      <c r="I350" s="245" t="s">
        <v>212</v>
      </c>
    </row>
    <row r="351" spans="1:9" s="141" customFormat="1" ht="12.75" customHeight="1" x14ac:dyDescent="0.2">
      <c r="A351" s="244">
        <v>345</v>
      </c>
      <c r="B351" s="244" t="s">
        <v>267</v>
      </c>
      <c r="C351" s="244" t="s">
        <v>225</v>
      </c>
      <c r="D351" s="244">
        <v>1674</v>
      </c>
      <c r="E351" s="244">
        <v>56</v>
      </c>
      <c r="F351" s="244">
        <v>16</v>
      </c>
      <c r="G351" s="244" t="s">
        <v>223</v>
      </c>
      <c r="H351" s="245" t="s">
        <v>212</v>
      </c>
      <c r="I351" s="245" t="s">
        <v>212</v>
      </c>
    </row>
    <row r="352" spans="1:9" s="141" customFormat="1" ht="12.75" customHeight="1" x14ac:dyDescent="0.2">
      <c r="A352" s="244">
        <v>346</v>
      </c>
      <c r="B352" s="244" t="s">
        <v>232</v>
      </c>
      <c r="C352" s="244" t="s">
        <v>225</v>
      </c>
      <c r="D352" s="244">
        <v>325</v>
      </c>
      <c r="E352" s="244">
        <v>43.34</v>
      </c>
      <c r="F352" s="244">
        <v>9</v>
      </c>
      <c r="G352" s="244" t="s">
        <v>221</v>
      </c>
      <c r="H352" s="245" t="s">
        <v>212</v>
      </c>
      <c r="I352" s="245" t="s">
        <v>212</v>
      </c>
    </row>
    <row r="353" spans="1:9" s="141" customFormat="1" ht="12.75" customHeight="1" x14ac:dyDescent="0.2">
      <c r="A353" s="244">
        <v>347</v>
      </c>
      <c r="B353" s="244" t="s">
        <v>337</v>
      </c>
      <c r="C353" s="244" t="s">
        <v>231</v>
      </c>
      <c r="D353" s="244">
        <v>495</v>
      </c>
      <c r="E353" s="244">
        <v>45.28</v>
      </c>
      <c r="F353" s="244">
        <v>11</v>
      </c>
      <c r="G353" s="244" t="s">
        <v>223</v>
      </c>
      <c r="H353" s="245" t="s">
        <v>212</v>
      </c>
      <c r="I353" s="245" t="s">
        <v>212</v>
      </c>
    </row>
    <row r="354" spans="1:9" s="141" customFormat="1" ht="12.75" customHeight="1" x14ac:dyDescent="0.2">
      <c r="A354" s="244">
        <v>348</v>
      </c>
      <c r="B354" s="244" t="s">
        <v>250</v>
      </c>
      <c r="C354" s="244" t="s">
        <v>225</v>
      </c>
      <c r="D354" s="244">
        <v>1577</v>
      </c>
      <c r="E354" s="244">
        <v>62.940000000000005</v>
      </c>
      <c r="F354" s="244">
        <v>13</v>
      </c>
      <c r="G354" s="244" t="s">
        <v>223</v>
      </c>
      <c r="H354" s="245" t="s">
        <v>212</v>
      </c>
      <c r="I354" s="245" t="s">
        <v>212</v>
      </c>
    </row>
    <row r="355" spans="1:9" s="141" customFormat="1" ht="12.75" customHeight="1" x14ac:dyDescent="0.2">
      <c r="A355" s="244">
        <v>349</v>
      </c>
      <c r="B355" s="244" t="s">
        <v>299</v>
      </c>
      <c r="C355" s="244" t="s">
        <v>231</v>
      </c>
      <c r="D355" s="244">
        <v>1489</v>
      </c>
      <c r="E355" s="244">
        <v>55.81</v>
      </c>
      <c r="F355" s="244">
        <v>56</v>
      </c>
      <c r="G355" s="244" t="s">
        <v>223</v>
      </c>
      <c r="H355" s="245" t="s">
        <v>212</v>
      </c>
      <c r="I355" s="245" t="s">
        <v>212</v>
      </c>
    </row>
    <row r="356" spans="1:9" s="141" customFormat="1" ht="12.75" customHeight="1" x14ac:dyDescent="0.2">
      <c r="A356" s="244">
        <v>350</v>
      </c>
      <c r="B356" s="244" t="s">
        <v>299</v>
      </c>
      <c r="C356" s="244" t="s">
        <v>231</v>
      </c>
      <c r="D356" s="244">
        <v>1489</v>
      </c>
      <c r="E356" s="244">
        <v>55.81</v>
      </c>
      <c r="F356" s="244">
        <v>56</v>
      </c>
      <c r="G356" s="244" t="s">
        <v>223</v>
      </c>
      <c r="H356" s="245" t="s">
        <v>212</v>
      </c>
      <c r="I356" s="245" t="s">
        <v>212</v>
      </c>
    </row>
    <row r="357" spans="1:9" s="141" customFormat="1" ht="12.75" customHeight="1" x14ac:dyDescent="0.2">
      <c r="A357" s="244">
        <v>351</v>
      </c>
      <c r="B357" s="244" t="s">
        <v>259</v>
      </c>
      <c r="C357" s="244" t="s">
        <v>260</v>
      </c>
      <c r="D357" s="244">
        <v>2514</v>
      </c>
      <c r="E357" s="244">
        <v>68.64</v>
      </c>
      <c r="F357" s="244">
        <v>17</v>
      </c>
      <c r="G357" s="244" t="s">
        <v>223</v>
      </c>
      <c r="H357" s="245" t="s">
        <v>212</v>
      </c>
      <c r="I357" s="245" t="s">
        <v>212</v>
      </c>
    </row>
    <row r="358" spans="1:9" s="141" customFormat="1" ht="12.75" customHeight="1" x14ac:dyDescent="0.2">
      <c r="A358" s="244">
        <v>352</v>
      </c>
      <c r="B358" s="244" t="s">
        <v>245</v>
      </c>
      <c r="C358" s="244" t="s">
        <v>225</v>
      </c>
      <c r="D358" s="244">
        <v>482</v>
      </c>
      <c r="E358" s="244">
        <v>50.38</v>
      </c>
      <c r="F358" s="244">
        <v>10</v>
      </c>
      <c r="G358" s="244" t="s">
        <v>223</v>
      </c>
      <c r="H358" s="245" t="s">
        <v>212</v>
      </c>
      <c r="I358" s="245" t="s">
        <v>212</v>
      </c>
    </row>
    <row r="359" spans="1:9" s="141" customFormat="1" ht="12.75" customHeight="1" x14ac:dyDescent="0.2">
      <c r="A359" s="244">
        <v>353</v>
      </c>
      <c r="B359" s="244" t="s">
        <v>227</v>
      </c>
      <c r="C359" s="244" t="s">
        <v>225</v>
      </c>
      <c r="D359" s="244">
        <v>298</v>
      </c>
      <c r="E359" s="244">
        <v>41.45</v>
      </c>
      <c r="F359" s="244">
        <v>9</v>
      </c>
      <c r="G359" s="244" t="s">
        <v>221</v>
      </c>
      <c r="H359" s="245" t="s">
        <v>212</v>
      </c>
      <c r="I359" s="245" t="s">
        <v>212</v>
      </c>
    </row>
    <row r="360" spans="1:9" s="141" customFormat="1" ht="12.75" customHeight="1" x14ac:dyDescent="0.2">
      <c r="A360" s="244">
        <v>354</v>
      </c>
      <c r="B360" s="244" t="s">
        <v>234</v>
      </c>
      <c r="C360" s="244" t="s">
        <v>225</v>
      </c>
      <c r="D360" s="244">
        <v>2312</v>
      </c>
      <c r="E360" s="244">
        <v>62.4</v>
      </c>
      <c r="F360" s="244">
        <v>15</v>
      </c>
      <c r="G360" s="244" t="s">
        <v>223</v>
      </c>
      <c r="H360" s="245" t="s">
        <v>212</v>
      </c>
      <c r="I360" s="245" t="s">
        <v>212</v>
      </c>
    </row>
    <row r="361" spans="1:9" s="141" customFormat="1" ht="12.75" customHeight="1" x14ac:dyDescent="0.2">
      <c r="A361" s="244">
        <v>355</v>
      </c>
      <c r="B361" s="244" t="s">
        <v>247</v>
      </c>
      <c r="C361" s="244" t="s">
        <v>225</v>
      </c>
      <c r="D361" s="244">
        <v>495</v>
      </c>
      <c r="E361" s="244">
        <v>45.29</v>
      </c>
      <c r="F361" s="244">
        <v>11</v>
      </c>
      <c r="G361" s="244" t="s">
        <v>223</v>
      </c>
      <c r="H361" s="245" t="s">
        <v>212</v>
      </c>
      <c r="I361" s="245" t="s">
        <v>212</v>
      </c>
    </row>
    <row r="362" spans="1:9" s="141" customFormat="1" ht="12.75" customHeight="1" x14ac:dyDescent="0.2">
      <c r="A362" s="244">
        <v>356</v>
      </c>
      <c r="B362" s="244" t="s">
        <v>253</v>
      </c>
      <c r="C362" s="244" t="s">
        <v>225</v>
      </c>
      <c r="D362" s="244">
        <v>955</v>
      </c>
      <c r="E362" s="244">
        <v>53.68</v>
      </c>
      <c r="F362" s="244">
        <v>13</v>
      </c>
      <c r="G362" s="244" t="s">
        <v>223</v>
      </c>
      <c r="H362" s="245" t="s">
        <v>212</v>
      </c>
      <c r="I362" s="245" t="s">
        <v>212</v>
      </c>
    </row>
    <row r="363" spans="1:9" s="141" customFormat="1" ht="12.75" customHeight="1" x14ac:dyDescent="0.2">
      <c r="A363" s="244">
        <v>357</v>
      </c>
      <c r="B363" s="244" t="s">
        <v>248</v>
      </c>
      <c r="C363" s="244" t="s">
        <v>225</v>
      </c>
      <c r="D363" s="244">
        <v>495</v>
      </c>
      <c r="E363" s="244">
        <v>45.28</v>
      </c>
      <c r="F363" s="244">
        <v>11</v>
      </c>
      <c r="G363" s="244" t="s">
        <v>221</v>
      </c>
      <c r="H363" s="245" t="s">
        <v>212</v>
      </c>
      <c r="I363" s="245" t="s">
        <v>212</v>
      </c>
    </row>
    <row r="364" spans="1:9" s="141" customFormat="1" ht="12.75" customHeight="1" x14ac:dyDescent="0.2">
      <c r="A364" s="244">
        <v>358</v>
      </c>
      <c r="B364" s="244" t="s">
        <v>341</v>
      </c>
      <c r="C364" s="244" t="s">
        <v>225</v>
      </c>
      <c r="D364" s="244">
        <v>2085</v>
      </c>
      <c r="E364" s="244">
        <v>61.93</v>
      </c>
      <c r="F364" s="244">
        <v>16</v>
      </c>
      <c r="G364" s="244" t="s">
        <v>223</v>
      </c>
      <c r="H364" s="245" t="s">
        <v>212</v>
      </c>
      <c r="I364" s="245" t="s">
        <v>212</v>
      </c>
    </row>
    <row r="365" spans="1:9" s="141" customFormat="1" ht="12.75" customHeight="1" x14ac:dyDescent="0.2">
      <c r="A365" s="244">
        <v>359</v>
      </c>
      <c r="B365" s="244" t="s">
        <v>243</v>
      </c>
      <c r="C365" s="244" t="s">
        <v>225</v>
      </c>
      <c r="D365" s="244">
        <v>1674</v>
      </c>
      <c r="E365" s="244">
        <v>55.870000000000005</v>
      </c>
      <c r="F365" s="244">
        <v>16</v>
      </c>
      <c r="G365" s="244" t="s">
        <v>223</v>
      </c>
      <c r="H365" s="245" t="s">
        <v>212</v>
      </c>
      <c r="I365" s="245" t="s">
        <v>212</v>
      </c>
    </row>
    <row r="366" spans="1:9" s="141" customFormat="1" ht="12.75" customHeight="1" x14ac:dyDescent="0.2">
      <c r="A366" s="246"/>
      <c r="B366" s="246"/>
      <c r="C366" s="246"/>
      <c r="D366" s="246"/>
      <c r="E366" s="246"/>
      <c r="F366" s="246"/>
      <c r="G366" s="246"/>
      <c r="H366" s="247"/>
      <c r="I366" s="247"/>
    </row>
    <row r="367" spans="1:9" x14ac:dyDescent="0.2">
      <c r="A367" s="246"/>
    </row>
    <row r="368" spans="1:9" x14ac:dyDescent="0.2">
      <c r="A368" s="246"/>
    </row>
    <row r="369" spans="2:8" x14ac:dyDescent="0.2">
      <c r="B369" s="246"/>
      <c r="C369" s="246"/>
      <c r="D369" s="246"/>
      <c r="E369" s="246"/>
      <c r="F369" s="246"/>
      <c r="G369" s="246"/>
    </row>
    <row r="371" spans="2:8" x14ac:dyDescent="0.2">
      <c r="H371"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2012-07-05T15:08:31Z</dcterms:modified>
</cp:coreProperties>
</file>