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590" yWindow="2055" windowWidth="15480" windowHeight="9465" tabRatio="858" firstSheet="4" activeTab="4"/>
  </bookViews>
  <sheets>
    <sheet name="Mov.PortuarioMensual" sheetId="43" state="hidden" r:id="rId1"/>
    <sheet name="Mov. Embarcaciones" sheetId="44" state="hidden" r:id="rId2"/>
    <sheet name="Mov. carga" sheetId="45" state="hidden" r:id="rId3"/>
    <sheet name="mpm01" sheetId="46" state="hidden" r:id="rId4"/>
    <sheet name="mpm02" sheetId="47" r:id="rId5"/>
    <sheet name="MPM03A  " sheetId="48" state="hidden" r:id="rId6"/>
    <sheet name="MPM03A (2)" sheetId="49" state="hidden" r:id="rId7"/>
    <sheet name="MPM03A (3)" sheetId="50" state="hidden" r:id="rId8"/>
  </sheets>
  <definedNames>
    <definedName name="_xlnm._FilterDatabase" localSheetId="7" hidden="1">'MPM03A (3)'!$A$6:$I$383</definedName>
    <definedName name="_xlnm.Print_Area" localSheetId="0">Mov.PortuarioMensual!$A$1:$P$71</definedName>
  </definedNames>
  <calcPr calcId="125725"/>
</workbook>
</file>

<file path=xl/calcChain.xml><?xml version="1.0" encoding="utf-8"?>
<calcChain xmlns="http://schemas.openxmlformats.org/spreadsheetml/2006/main">
  <c r="H34" i="49"/>
  <c r="I12" i="48"/>
  <c r="G39" i="46"/>
  <c r="K27"/>
  <c r="K30" s="1"/>
  <c r="J27"/>
  <c r="J30" s="1"/>
  <c r="I27"/>
  <c r="I30" s="1"/>
  <c r="F27"/>
  <c r="F30" s="1"/>
  <c r="D27"/>
  <c r="D30" s="1"/>
  <c r="B27"/>
  <c r="B30" s="1"/>
  <c r="N66" i="45" l="1"/>
  <c r="M66"/>
  <c r="L66"/>
  <c r="K66"/>
  <c r="J66"/>
  <c r="I66"/>
  <c r="H66"/>
  <c r="G66"/>
  <c r="F66"/>
  <c r="E66"/>
  <c r="D66"/>
  <c r="C66"/>
  <c r="O66" s="1"/>
  <c r="O65"/>
  <c r="O64"/>
  <c r="O58"/>
  <c r="O57"/>
  <c r="O56"/>
  <c r="N55"/>
  <c r="N59" s="1"/>
  <c r="M55"/>
  <c r="M59" s="1"/>
  <c r="L55"/>
  <c r="L59" s="1"/>
  <c r="K55"/>
  <c r="K59" s="1"/>
  <c r="J55"/>
  <c r="J59" s="1"/>
  <c r="I55"/>
  <c r="I59" s="1"/>
  <c r="H55"/>
  <c r="H59" s="1"/>
  <c r="G55"/>
  <c r="G59" s="1"/>
  <c r="F55"/>
  <c r="F59" s="1"/>
  <c r="E55"/>
  <c r="E59" s="1"/>
  <c r="D55"/>
  <c r="D59" s="1"/>
  <c r="C55"/>
  <c r="C59" s="1"/>
  <c r="O59" s="1"/>
  <c r="O54"/>
  <c r="O53"/>
  <c r="O52"/>
  <c r="O51"/>
  <c r="O50"/>
  <c r="O49"/>
  <c r="O48"/>
  <c r="O41"/>
  <c r="N40"/>
  <c r="N42" s="1"/>
  <c r="M40"/>
  <c r="M42" s="1"/>
  <c r="L40"/>
  <c r="L42" s="1"/>
  <c r="K40"/>
  <c r="K42" s="1"/>
  <c r="J40"/>
  <c r="J42" s="1"/>
  <c r="I40"/>
  <c r="I42" s="1"/>
  <c r="H40"/>
  <c r="H42" s="1"/>
  <c r="G40"/>
  <c r="G42" s="1"/>
  <c r="F40"/>
  <c r="F42" s="1"/>
  <c r="E40"/>
  <c r="E42" s="1"/>
  <c r="D40"/>
  <c r="D42" s="1"/>
  <c r="C40"/>
  <c r="C42" s="1"/>
  <c r="O42" s="1"/>
  <c r="O39"/>
  <c r="O38"/>
  <c r="O37"/>
  <c r="O36"/>
  <c r="O35"/>
  <c r="O34"/>
  <c r="O33"/>
  <c r="O32"/>
  <c r="O31"/>
  <c r="N25"/>
  <c r="M25"/>
  <c r="L25"/>
  <c r="K25"/>
  <c r="J25"/>
  <c r="I25"/>
  <c r="H25"/>
  <c r="G25"/>
  <c r="F25"/>
  <c r="E25"/>
  <c r="D25"/>
  <c r="C25"/>
  <c r="O25" s="1"/>
  <c r="O24"/>
  <c r="N16"/>
  <c r="M16"/>
  <c r="L16"/>
  <c r="K16"/>
  <c r="J16"/>
  <c r="I16"/>
  <c r="H16"/>
  <c r="G16"/>
  <c r="F16"/>
  <c r="E16"/>
  <c r="D16"/>
  <c r="C16"/>
  <c r="O16" s="1"/>
  <c r="O15"/>
  <c r="O14"/>
  <c r="O13"/>
  <c r="N7"/>
  <c r="M7"/>
  <c r="L7"/>
  <c r="K7"/>
  <c r="J7"/>
  <c r="I7"/>
  <c r="H7"/>
  <c r="G7"/>
  <c r="F7"/>
  <c r="E7"/>
  <c r="D7"/>
  <c r="C7"/>
  <c r="O7" s="1"/>
  <c r="O6"/>
  <c r="O5"/>
  <c r="O4"/>
  <c r="N49" i="44"/>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43"/>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O40"/>
  <c r="D40"/>
  <c r="O39"/>
  <c r="O38"/>
  <c r="O37"/>
  <c r="O36"/>
  <c r="O35"/>
  <c r="O34"/>
  <c r="N33"/>
  <c r="M33"/>
  <c r="L33"/>
  <c r="K33"/>
  <c r="J33"/>
  <c r="I33"/>
  <c r="H33"/>
  <c r="G33"/>
  <c r="F33"/>
  <c r="E33"/>
  <c r="D33"/>
  <c r="C33"/>
  <c r="O33" s="1"/>
  <c r="O31"/>
  <c r="O30"/>
  <c r="O29"/>
  <c r="O28"/>
  <c r="C27"/>
  <c r="O27" s="1"/>
  <c r="O26"/>
  <c r="N25"/>
  <c r="M25"/>
  <c r="M24" s="1"/>
  <c r="L25"/>
  <c r="K25"/>
  <c r="K24" s="1"/>
  <c r="J25"/>
  <c r="I25"/>
  <c r="I24" s="1"/>
  <c r="H25"/>
  <c r="G25"/>
  <c r="G24" s="1"/>
  <c r="F25"/>
  <c r="E25"/>
  <c r="E24" s="1"/>
  <c r="D25"/>
  <c r="C25"/>
  <c r="C24" s="1"/>
  <c r="O24" s="1"/>
  <c r="N24"/>
  <c r="L24"/>
  <c r="J24"/>
  <c r="H24"/>
  <c r="F24"/>
  <c r="D24"/>
  <c r="O21"/>
  <c r="O20"/>
  <c r="O19"/>
  <c r="O18"/>
  <c r="O17"/>
  <c r="O16"/>
  <c r="O15"/>
  <c r="N14"/>
  <c r="M14"/>
  <c r="L14"/>
  <c r="K14"/>
  <c r="J14"/>
  <c r="I14"/>
  <c r="H14"/>
  <c r="G14"/>
  <c r="F14"/>
  <c r="E14"/>
  <c r="D14"/>
  <c r="C14"/>
  <c r="O14" s="1"/>
  <c r="O12"/>
  <c r="O11"/>
  <c r="O10"/>
  <c r="O9"/>
  <c r="O8"/>
  <c r="N7"/>
  <c r="M7"/>
  <c r="L7"/>
  <c r="K7"/>
  <c r="J7"/>
  <c r="I7"/>
  <c r="H7"/>
  <c r="G7"/>
  <c r="F7"/>
  <c r="E7"/>
  <c r="D7"/>
  <c r="C7"/>
  <c r="O7" s="1"/>
  <c r="O40" i="45" l="1"/>
  <c r="O55"/>
  <c r="O25" i="43"/>
</calcChain>
</file>

<file path=xl/sharedStrings.xml><?xml version="1.0" encoding="utf-8"?>
<sst xmlns="http://schemas.openxmlformats.org/spreadsheetml/2006/main" count="2570" uniqueCount="349">
  <si>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</si>
  <si>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</si>
  <si>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</si>
  <si>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</si>
  <si>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</si>
  <si>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</si>
  <si>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</si>
  <si>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</si>
  <si>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</si>
  <si>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</si>
  <si>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</si>
  <si>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</si>
  <si>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</si>
  <si>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</si>
  <si>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</si>
  <si>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</si>
  <si>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</si>
  <si>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</si>
  <si>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</si>
  <si>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</si>
  <si>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</si>
  <si>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</si>
  <si>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</si>
  <si>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</si>
  <si>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</si>
  <si>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</si>
  <si>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</si>
  <si>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</si>
  <si>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</si>
  <si>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</si>
  <si>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</si>
  <si>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</si>
  <si>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</si>
  <si>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</si>
  <si>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</si>
  <si>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</si>
  <si>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</si>
  <si>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</si>
  <si>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</si>
  <si>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</si>
  <si>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</si>
  <si>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</si>
  <si>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</si>
  <si>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</si>
  <si>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</si>
  <si>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</si>
  <si>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</si>
  <si>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</si>
  <si>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</si>
  <si>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</si>
  <si>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</si>
  <si>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</si>
  <si>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</si>
  <si>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</si>
  <si>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</si>
  <si>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</si>
  <si>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</si>
  <si>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</si>
  <si>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</si>
  <si>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</si>
  <si>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</si>
  <si>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</si>
  <si>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</si>
  <si>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</si>
  <si>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</si>
  <si>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</si>
  <si>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</si>
  <si>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</si>
  <si>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</si>
  <si>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</si>
  <si>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</si>
  <si>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</si>
  <si>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</si>
  <si>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</si>
  <si>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</si>
  <si>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</si>
  <si>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</si>
  <si>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</si>
  <si>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</si>
  <si>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</si>
  <si>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</si>
  <si>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</si>
  <si>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</si>
  <si>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</si>
  <si>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</si>
  <si>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</si>
  <si>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</si>
  <si>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</si>
  <si>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</si>
  <si>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</si>
  <si>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</si>
  <si>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</si>
  <si>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</si>
  <si>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Graneles (Agrícola/Mineral)</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</si>
  <si>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</si>
  <si>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</si>
  <si>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</si>
  <si>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</si>
  <si>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</si>
  <si>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</si>
  <si>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</si>
  <si>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</si>
  <si>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</si>
  <si>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</si>
  <si>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</si>
  <si>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</si>
  <si>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</si>
  <si>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</si>
  <si>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</si>
  <si>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</si>
  <si>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</si>
  <si>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</si>
  <si>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</si>
  <si>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</si>
  <si>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</si>
  <si>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</si>
  <si>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</si>
  <si>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</si>
  <si>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</si>
  <si>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</si>
  <si>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</si>
  <si>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</si>
  <si>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</si>
  <si>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</si>
  <si>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</si>
  <si>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</si>
  <si>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</si>
  <si>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</si>
  <si>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</si>
  <si>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</si>
  <si>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</si>
  <si>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</si>
  <si>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</si>
  <si>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</si>
  <si>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</si>
  <si>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</si>
  <si>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</si>
  <si>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</si>
  <si>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</si>
  <si>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</si>
  <si>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</si>
  <si>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</si>
  <si>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</si>
  <si>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</si>
  <si>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</si>
  <si>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</si>
  <si>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</si>
  <si>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</si>
  <si>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</si>
  <si>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</si>
  <si>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</si>
  <si>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</si>
  <si>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</si>
  <si>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</si>
  <si>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</si>
  <si>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</si>
  <si>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</si>
  <si>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</si>
  <si>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</si>
  <si>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</si>
  <si>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</si>
  <si>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</si>
  <si>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</si>
  <si>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</si>
  <si>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</si>
  <si>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</si>
  <si>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</si>
  <si>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</si>
  <si>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</si>
  <si>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</si>
  <si>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</si>
  <si>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</si>
  <si>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</si>
  <si>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</si>
  <si>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</si>
  <si>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</si>
  <si>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</si>
  <si>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</si>
  <si>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</si>
  <si>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</si>
  <si>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</si>
  <si>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</si>
  <si>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</si>
  <si>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</si>
  <si>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</si>
  <si>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</si>
  <si>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</si>
  <si>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</si>
  <si>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</si>
  <si>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</si>
  <si>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</si>
  <si>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</si>
  <si>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</si>
  <si>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</si>
  <si>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</si>
  <si>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</si>
  <si>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</si>
  <si>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</si>
  <si>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</si>
  <si>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</si>
  <si>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</si>
  <si>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</si>
  <si>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</si>
  <si>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</si>
  <si>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</si>
  <si>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</si>
  <si>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</si>
  <si>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</si>
  <si>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</si>
  <si>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</si>
  <si>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</si>
  <si>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</si>
  <si>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</si>
  <si>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</si>
  <si>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</si>
  <si>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</si>
  <si>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</si>
  <si>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</si>
  <si>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</si>
  <si>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</si>
  <si>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</si>
  <si>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</si>
  <si>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</si>
  <si>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</si>
  <si>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</si>
  <si>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</si>
  <si>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ISLA GUADALUPE</t>
  </si>
  <si>
    <t>LADY DI T</t>
  </si>
  <si>
    <t>LISA F</t>
  </si>
  <si>
    <t>ENFORCER I</t>
  </si>
  <si>
    <t>BALTIC</t>
  </si>
  <si>
    <t>AMERICANA</t>
  </si>
  <si>
    <t>LINDA F</t>
  </si>
  <si>
    <t>HOS BRIGADOON</t>
  </si>
  <si>
    <t>BOURBON ARTEMIS</t>
  </si>
  <si>
    <t>ISLA LEON</t>
  </si>
  <si>
    <t>POSICIONAMIENTO DINAMICO</t>
  </si>
  <si>
    <t>XICALANGO</t>
  </si>
  <si>
    <t>CABALLO CRIOLLO</t>
  </si>
  <si>
    <t>REMOLCADOR</t>
  </si>
  <si>
    <t>ZAPOTITLAN</t>
  </si>
  <si>
    <t>LEIBE TIDE</t>
  </si>
  <si>
    <t>ISLA SANTA CRUZ</t>
  </si>
  <si>
    <t>TITAN</t>
  </si>
  <si>
    <t>CANOPUS</t>
  </si>
  <si>
    <t>ISLA SAN LUIS</t>
  </si>
  <si>
    <t>SAAM JAROCHO</t>
  </si>
  <si>
    <t>ISLA BLANCA</t>
  </si>
  <si>
    <t>EL ZORRO GRANDE II</t>
  </si>
  <si>
    <t>HOS DEEPWATER</t>
  </si>
  <si>
    <t>ISLA CIARI</t>
  </si>
  <si>
    <t>PERSUADER I</t>
  </si>
  <si>
    <t>ISLA DE CEDROS</t>
  </si>
  <si>
    <t>NAUTLA</t>
  </si>
  <si>
    <t>ALIOTH</t>
  </si>
  <si>
    <t>BETTY PFANKUCH</t>
  </si>
  <si>
    <t>CERRO DEL BERNAL</t>
  </si>
  <si>
    <t>ISLA SAN IGNACIO</t>
  </si>
  <si>
    <t>LOUSTEAU TIDE</t>
  </si>
  <si>
    <t>GLEIXNER TIDE</t>
  </si>
  <si>
    <t>HOS BEAUFORT</t>
  </si>
  <si>
    <t>CITLALTEPETL II</t>
  </si>
  <si>
    <t>HOS SAYLOR</t>
  </si>
  <si>
    <t>SAN VICENTE Y LAS GRANADINAS</t>
  </si>
  <si>
    <t>CRISTINA</t>
  </si>
  <si>
    <t>PUNTA JEREZ</t>
  </si>
  <si>
    <t>HOS DAKOTA</t>
  </si>
  <si>
    <t>SATURNO</t>
  </si>
  <si>
    <t>ISLAS MARSHALL</t>
  </si>
  <si>
    <t>CABO ROJO</t>
  </si>
  <si>
    <t>ISLA GRANDE</t>
  </si>
  <si>
    <t>ISLA DE TRIS</t>
  </si>
  <si>
    <t>JUAN PABLO</t>
  </si>
  <si>
    <t>PAT TAYLOR</t>
  </si>
  <si>
    <t>COLOSO</t>
  </si>
  <si>
    <t>ISLA AZTECA</t>
  </si>
  <si>
    <t>CHALAN</t>
  </si>
  <si>
    <t>DON FAUSTO</t>
  </si>
  <si>
    <t>BERNIE MCCALL</t>
  </si>
  <si>
    <t>GREENWOOD TIDE</t>
  </si>
  <si>
    <t>LIBRA</t>
  </si>
  <si>
    <t>Granel mineral semi mecanizado (grava)</t>
  </si>
  <si>
    <t>ISLA PELICANO</t>
  </si>
  <si>
    <t>ISLA MONSERRAT</t>
  </si>
  <si>
    <t>LOVING TIDE</t>
  </si>
  <si>
    <t>ASHLEY CANDIES</t>
  </si>
  <si>
    <t>Mineral Fraccionada</t>
  </si>
  <si>
    <t>Mineral Fraccionada ***</t>
  </si>
  <si>
    <t>BUFFALO RIVER</t>
  </si>
  <si>
    <t>ESTADOS UNIDOS</t>
  </si>
  <si>
    <t>CABALLO ARGENTO</t>
  </si>
  <si>
    <t>VANUATU</t>
  </si>
  <si>
    <t>CORPUS CHRISTI, TEXAS</t>
  </si>
  <si>
    <t>SNAKE RIVER</t>
  </si>
  <si>
    <t>CABALLO AS DE OROS</t>
  </si>
  <si>
    <t>CABALLO SIETE LEGUAS</t>
  </si>
  <si>
    <t>CABALLO BABIECA</t>
  </si>
  <si>
    <t>CABALLO GALICEÑO</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</si>
  <si>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</si>
  <si>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</si>
  <si>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</si>
  <si>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</si>
  <si>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</si>
  <si>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</si>
  <si>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</si>
  <si>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</si>
  <si>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</si>
  <si>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</si>
  <si>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</si>
  <si>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</si>
  <si>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</si>
  <si>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CANADA</t>
  </si>
  <si>
    <t>ESPAÑA</t>
  </si>
  <si>
    <t>CENTURION</t>
  </si>
  <si>
    <t>TONALA</t>
  </si>
  <si>
    <t>ISLA TIBURON</t>
  </si>
  <si>
    <t>CAPE SPEAR</t>
  </si>
  <si>
    <t>PIONERO</t>
  </si>
  <si>
    <t>DON ALFONSO</t>
  </si>
  <si>
    <t>BOURBON OPALE</t>
  </si>
  <si>
    <t>EBANKS TIDE</t>
  </si>
  <si>
    <t>ISLA DEL TORO</t>
  </si>
  <si>
    <t>FEBRERO</t>
  </si>
  <si>
    <t>AUSTRALIAN SPIRIT</t>
  </si>
  <si>
    <t>BAHAMAS</t>
  </si>
  <si>
    <t>YANGTZE STAR</t>
  </si>
  <si>
    <t>CHINA</t>
  </si>
  <si>
    <t>MINERVA MARINA</t>
  </si>
  <si>
    <t>GRECIA</t>
  </si>
  <si>
    <t>SN CLAUDIA</t>
  </si>
  <si>
    <t>ITALIA</t>
  </si>
  <si>
    <t>FEBRERO DE 2012</t>
  </si>
  <si>
    <t>CIHUALPULIC</t>
  </si>
  <si>
    <t>IVER ASPHALT</t>
  </si>
  <si>
    <t>LEIGH RIVER</t>
  </si>
  <si>
    <t>OCEAN CARRIER</t>
  </si>
  <si>
    <t>REM FORZA</t>
  </si>
  <si>
    <t>NORUEGA</t>
  </si>
  <si>
    <t>CABALLO MONOCEROS</t>
  </si>
  <si>
    <t>DOÑA CONCHITA</t>
  </si>
  <si>
    <t>APOLO</t>
  </si>
  <si>
    <t>DWIGHT S. RAMSAY</t>
  </si>
  <si>
    <t>ISLA COLORADA</t>
  </si>
  <si>
    <t>CABALLO XANTHUS</t>
  </si>
  <si>
    <t>ORION I</t>
  </si>
  <si>
    <t>O´ ROURKE TIDE</t>
  </si>
  <si>
    <t>UR95</t>
  </si>
  <si>
    <t>BARCAZA</t>
  </si>
  <si>
    <t>LANCHA TONALA</t>
  </si>
</sst>
</file>

<file path=xl/styles.xml><?xml version="1.0" encoding="utf-8"?>
<styleSheet xmlns="http://schemas.openxmlformats.org/spreadsheetml/2006/main">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3">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3">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4" fontId="8" fillId="0" borderId="5" xfId="0" applyNumberFormat="1" applyFont="1" applyFill="1" applyBorder="1" applyAlignment="1"/>
    <xf numFmtId="3" fontId="8" fillId="0" borderId="5" xfId="0" applyNumberFormat="1" applyFont="1" applyFill="1" applyBorder="1" applyAlignment="1"/>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Fill="1" applyBorder="1" applyAlignment="1">
      <alignment horizontal="right"/>
    </xf>
    <xf numFmtId="3" fontId="10" fillId="0" borderId="5" xfId="0" applyNumberFormat="1" applyFont="1" applyFill="1" applyBorder="1" applyAlignment="1">
      <alignment horizontal="right"/>
    </xf>
    <xf numFmtId="0" fontId="10" fillId="0" borderId="4" xfId="0" applyFont="1" applyBorder="1"/>
    <xf numFmtId="0" fontId="8" fillId="0" borderId="8" xfId="0" applyFont="1" applyBorder="1"/>
    <xf numFmtId="3" fontId="10" fillId="0" borderId="5" xfId="0" applyNumberFormat="1" applyFont="1" applyBorder="1" applyAlignment="1">
      <alignment horizontal="right"/>
    </xf>
    <xf numFmtId="0" fontId="8" fillId="0" borderId="5" xfId="0" applyFont="1" applyFill="1" applyBorder="1" applyAlignment="1">
      <alignment horizontal="right"/>
    </xf>
    <xf numFmtId="0" fontId="10" fillId="0" borderId="5" xfId="0" applyFont="1" applyBorder="1" applyAlignment="1">
      <alignment horizontal="right"/>
    </xf>
    <xf numFmtId="0" fontId="8" fillId="0" borderId="8" xfId="0" applyFont="1" applyFill="1" applyBorder="1"/>
    <xf numFmtId="0" fontId="8" fillId="0" borderId="7" xfId="0" applyFont="1" applyBorder="1"/>
    <xf numFmtId="4" fontId="10" fillId="0" borderId="8" xfId="0" applyNumberFormat="1" applyFont="1" applyBorder="1" applyAlignment="1"/>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alignment horizontal="right"/>
    </xf>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8" xfId="0" applyNumberFormat="1" applyFont="1" applyFill="1" applyBorder="1" applyAlignment="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0"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0" fillId="0" borderId="7" xfId="0" applyFont="1" applyBorder="1"/>
    <xf numFmtId="0" fontId="10" fillId="0" borderId="8" xfId="0" applyFont="1" applyBorder="1"/>
    <xf numFmtId="0" fontId="10" fillId="0" borderId="8" xfId="0" applyFont="1" applyFill="1" applyBorder="1"/>
    <xf numFmtId="164" fontId="10" fillId="0" borderId="8" xfId="0" applyNumberFormat="1" applyFont="1" applyBorder="1" applyAlignment="1">
      <alignment horizontal="right"/>
    </xf>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2"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4" fontId="8" fillId="0" borderId="18" xfId="0" applyNumberFormat="1"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3" fontId="8" fillId="0" borderId="8"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4" fontId="18" fillId="0" borderId="0" xfId="0" applyNumberFormat="1" applyFont="1"/>
    <xf numFmtId="3" fontId="18" fillId="0" borderId="0" xfId="0" applyNumberFormat="1"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3" borderId="15" xfId="0" applyNumberFormat="1" applyFont="1" applyFill="1" applyBorder="1" applyAlignment="1">
      <alignment horizontal="right"/>
    </xf>
    <xf numFmtId="4" fontId="18" fillId="0"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8" xfId="0" applyFont="1" applyFill="1" applyBorder="1"/>
    <xf numFmtId="4" fontId="18" fillId="0" borderId="5" xfId="0" applyNumberFormat="1" applyFont="1" applyFill="1" applyBorder="1" applyAlignment="1">
      <alignment horizontal="right"/>
    </xf>
    <xf numFmtId="0" fontId="18" fillId="0" borderId="8" xfId="0" applyFont="1" applyFill="1" applyBorder="1" applyAlignment="1">
      <alignment wrapText="1"/>
    </xf>
    <xf numFmtId="0" fontId="18" fillId="0" borderId="4" xfId="0" applyFont="1" applyFill="1" applyBorder="1"/>
    <xf numFmtId="0" fontId="20" fillId="0" borderId="7" xfId="0" applyFont="1" applyFill="1" applyBorder="1"/>
    <xf numFmtId="4" fontId="20" fillId="0" borderId="8" xfId="0" applyNumberFormat="1" applyFont="1" applyFill="1" applyBorder="1" applyAlignment="1">
      <alignment horizontal="right"/>
    </xf>
    <xf numFmtId="0" fontId="18" fillId="0" borderId="22" xfId="0" applyFont="1" applyFill="1" applyBorder="1"/>
    <xf numFmtId="4" fontId="18" fillId="0" borderId="5" xfId="0" applyNumberFormat="1" applyFont="1" applyFill="1" applyBorder="1" applyAlignment="1">
      <alignment horizontal="right" vertical="center"/>
    </xf>
    <xf numFmtId="0" fontId="18" fillId="0" borderId="15" xfId="0" applyFont="1" applyFill="1" applyBorder="1"/>
    <xf numFmtId="4" fontId="18" fillId="0" borderId="26" xfId="0" applyNumberFormat="1" applyFont="1" applyFill="1" applyBorder="1" applyAlignment="1">
      <alignment horizontal="right"/>
    </xf>
    <xf numFmtId="0" fontId="20" fillId="0" borderId="22" xfId="0" applyFont="1" applyFill="1" applyBorder="1"/>
    <xf numFmtId="4" fontId="20" fillId="0" borderId="5"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3" fontId="16" fillId="2" borderId="8" xfId="0" applyNumberFormat="1" applyFont="1" applyFill="1" applyBorder="1" applyAlignment="1">
      <alignment horizontal="right"/>
    </xf>
    <xf numFmtId="0" fontId="0" fillId="0" borderId="0" xfId="0" applyFill="1"/>
    <xf numFmtId="0" fontId="0" fillId="0" borderId="0" xfId="0" applyFill="1" applyAlignment="1">
      <alignment horizontal="center"/>
    </xf>
    <xf numFmtId="0" fontId="26" fillId="0" borderId="0" xfId="0" applyFont="1" applyFill="1"/>
    <xf numFmtId="0" fontId="0" fillId="0" borderId="0" xfId="0" applyFill="1" applyAlignment="1">
      <alignment horizontal="right"/>
    </xf>
    <xf numFmtId="0" fontId="27" fillId="0" borderId="0" xfId="0" applyFont="1" applyFill="1"/>
    <xf numFmtId="0" fontId="0" fillId="0" borderId="28" xfId="0" applyFill="1" applyBorder="1" applyAlignment="1">
      <alignment horizontal="center"/>
    </xf>
    <xf numFmtId="0" fontId="0" fillId="0" borderId="28" xfId="0" applyFill="1" applyBorder="1"/>
    <xf numFmtId="4" fontId="26" fillId="0" borderId="28" xfId="0" applyNumberFormat="1" applyFont="1" applyFill="1" applyBorder="1" applyAlignment="1">
      <alignment horizontal="center"/>
    </xf>
    <xf numFmtId="0" fontId="26" fillId="0" borderId="28" xfId="0" applyFont="1" applyFill="1" applyBorder="1" applyAlignment="1">
      <alignment horizontal="center"/>
    </xf>
    <xf numFmtId="0" fontId="2" fillId="0" borderId="28" xfId="0" applyFont="1" applyFill="1" applyBorder="1"/>
    <xf numFmtId="3" fontId="26" fillId="0" borderId="28" xfId="0" applyNumberFormat="1" applyFont="1" applyFill="1" applyBorder="1" applyAlignment="1">
      <alignment horizontal="center"/>
    </xf>
    <xf numFmtId="0" fontId="26" fillId="0" borderId="28" xfId="0" applyFont="1" applyFill="1" applyBorder="1"/>
    <xf numFmtId="0" fontId="26" fillId="0" borderId="28" xfId="0" applyFont="1" applyFill="1" applyBorder="1" applyAlignment="1">
      <alignment vertical="center" wrapText="1"/>
    </xf>
    <xf numFmtId="4" fontId="26" fillId="3" borderId="28" xfId="0" applyNumberFormat="1" applyFont="1" applyFill="1" applyBorder="1" applyAlignment="1">
      <alignment horizontal="center"/>
    </xf>
    <xf numFmtId="0" fontId="2" fillId="0" borderId="28" xfId="0" applyFont="1" applyFill="1" applyBorder="1" applyAlignment="1">
      <alignment vertical="center" wrapText="1"/>
    </xf>
    <xf numFmtId="0" fontId="28" fillId="0" borderId="0" xfId="0" applyFont="1" applyFill="1" applyAlignment="1">
      <alignment horizontal="right"/>
    </xf>
    <xf numFmtId="0" fontId="0" fillId="0" borderId="0" xfId="0" applyFill="1" applyBorder="1"/>
    <xf numFmtId="3" fontId="29" fillId="0" borderId="0" xfId="0" applyNumberFormat="1" applyFont="1" applyFill="1" applyBorder="1"/>
    <xf numFmtId="0" fontId="29" fillId="0" borderId="0" xfId="0" applyNumberFormat="1" applyFont="1" applyFill="1" applyBorder="1"/>
    <xf numFmtId="3" fontId="2" fillId="0" borderId="0" xfId="0" applyNumberFormat="1" applyFont="1" applyFill="1" applyAlignment="1">
      <alignment horizontal="center"/>
    </xf>
    <xf numFmtId="0" fontId="2" fillId="0" borderId="0" xfId="0" applyFont="1" applyFill="1" applyAlignment="1">
      <alignment horizontal="center"/>
    </xf>
    <xf numFmtId="0" fontId="26" fillId="0" borderId="31" xfId="0" applyFont="1" applyFill="1" applyBorder="1"/>
    <xf numFmtId="3" fontId="2" fillId="3" borderId="31" xfId="0" applyNumberFormat="1" applyFont="1" applyFill="1" applyBorder="1" applyAlignment="1">
      <alignment horizontal="center"/>
    </xf>
    <xf numFmtId="3" fontId="2" fillId="0" borderId="31" xfId="0" applyNumberFormat="1" applyFont="1" applyFill="1" applyBorder="1" applyAlignment="1">
      <alignment horizontal="center"/>
    </xf>
    <xf numFmtId="0" fontId="26" fillId="0" borderId="31" xfId="0" applyFont="1" applyFill="1" applyBorder="1" applyAlignment="1">
      <alignment horizontal="center"/>
    </xf>
    <xf numFmtId="0" fontId="26" fillId="0" borderId="32" xfId="0" applyFont="1" applyFill="1" applyBorder="1"/>
    <xf numFmtId="4" fontId="26" fillId="0" borderId="33"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4" xfId="0" applyNumberFormat="1" applyFont="1" applyFill="1" applyBorder="1" applyAlignment="1">
      <alignment horizontal="center"/>
    </xf>
    <xf numFmtId="0" fontId="26" fillId="0" borderId="0" xfId="0" applyFont="1" applyFill="1" applyBorder="1"/>
    <xf numFmtId="49" fontId="26" fillId="0" borderId="0" xfId="0" applyNumberFormat="1" applyFont="1" applyFill="1" applyBorder="1" applyAlignment="1">
      <alignment horizontal="center"/>
    </xf>
    <xf numFmtId="167" fontId="26" fillId="0" borderId="0" xfId="0" applyNumberFormat="1" applyFont="1" applyFill="1" applyBorder="1" applyAlignment="1">
      <alignment horizontal="center"/>
    </xf>
    <xf numFmtId="0" fontId="26" fillId="0" borderId="0" xfId="0" applyNumberFormat="1" applyFont="1" applyFill="1" applyBorder="1" applyAlignment="1">
      <alignment horizontal="center"/>
    </xf>
    <xf numFmtId="0" fontId="30" fillId="0" borderId="0" xfId="0" applyFont="1" applyFill="1"/>
    <xf numFmtId="3" fontId="26"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28" xfId="0" applyFill="1" applyBorder="1" applyAlignment="1">
      <alignment horizontal="center" vertical="center" wrapText="1"/>
    </xf>
    <xf numFmtId="0" fontId="26" fillId="0" borderId="28" xfId="0" applyFont="1" applyFill="1" applyBorder="1" applyAlignment="1">
      <alignment horizontal="center" vertical="center" wrapText="1"/>
    </xf>
    <xf numFmtId="0" fontId="0" fillId="0" borderId="36" xfId="0" applyFill="1" applyBorder="1"/>
    <xf numFmtId="0" fontId="31" fillId="0" borderId="0" xfId="0" applyFont="1" applyFill="1"/>
    <xf numFmtId="0" fontId="0" fillId="0" borderId="28" xfId="0" applyFill="1" applyBorder="1" applyAlignment="1">
      <alignment horizontal="left"/>
    </xf>
    <xf numFmtId="0" fontId="17" fillId="0" borderId="0" xfId="0" applyFont="1" applyFill="1"/>
    <xf numFmtId="0" fontId="0" fillId="0" borderId="40" xfId="0" applyFill="1" applyBorder="1"/>
    <xf numFmtId="0" fontId="26"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6" fillId="0" borderId="28" xfId="0" applyNumberFormat="1" applyFont="1" applyFill="1" applyBorder="1" applyAlignment="1"/>
    <xf numFmtId="4" fontId="26" fillId="0" borderId="30" xfId="0" applyNumberFormat="1" applyFont="1" applyFill="1" applyBorder="1" applyAlignment="1"/>
    <xf numFmtId="0" fontId="2" fillId="0" borderId="30" xfId="0" applyFont="1" applyFill="1" applyBorder="1" applyAlignment="1">
      <alignment horizontal="center"/>
    </xf>
    <xf numFmtId="0" fontId="0" fillId="0" borderId="44" xfId="0" applyFill="1" applyBorder="1"/>
    <xf numFmtId="0" fontId="26" fillId="0" borderId="38" xfId="0" applyFont="1" applyFill="1" applyBorder="1" applyAlignment="1">
      <alignment horizontal="center"/>
    </xf>
    <xf numFmtId="0" fontId="26" fillId="0" borderId="45" xfId="0" applyFont="1" applyFill="1" applyBorder="1" applyAlignment="1">
      <alignment horizontal="center"/>
    </xf>
    <xf numFmtId="168" fontId="26" fillId="0" borderId="38" xfId="0" applyNumberFormat="1" applyFont="1" applyFill="1" applyBorder="1" applyAlignment="1">
      <alignment horizontal="center"/>
    </xf>
    <xf numFmtId="0" fontId="0" fillId="0" borderId="30" xfId="0" applyFill="1" applyBorder="1"/>
    <xf numFmtId="0" fontId="26" fillId="0" borderId="0" xfId="0" applyFont="1" applyFill="1" applyBorder="1" applyAlignment="1">
      <alignment horizontal="center"/>
    </xf>
    <xf numFmtId="2" fontId="26"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6" fillId="0" borderId="28" xfId="0" applyFont="1" applyFill="1" applyBorder="1" applyAlignment="1">
      <alignment horizontal="right" vertical="center"/>
    </xf>
    <xf numFmtId="0" fontId="2"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2" fillId="0" borderId="29" xfId="0" applyFont="1" applyFill="1" applyBorder="1" applyAlignment="1">
      <alignment horizontal="center"/>
    </xf>
    <xf numFmtId="0" fontId="2" fillId="0" borderId="28" xfId="0" applyFont="1" applyFill="1" applyBorder="1" applyAlignment="1">
      <alignment horizontal="center"/>
    </xf>
    <xf numFmtId="169" fontId="26" fillId="0" borderId="38" xfId="0" applyNumberFormat="1" applyFont="1" applyFill="1" applyBorder="1" applyAlignment="1">
      <alignment horizontal="center"/>
    </xf>
    <xf numFmtId="0" fontId="26" fillId="0" borderId="30" xfId="0" applyFont="1" applyFill="1" applyBorder="1" applyAlignment="1">
      <alignment horizontal="center"/>
    </xf>
    <xf numFmtId="0" fontId="26" fillId="0" borderId="43" xfId="0" applyFont="1" applyFill="1" applyBorder="1"/>
    <xf numFmtId="0" fontId="31" fillId="0" borderId="0" xfId="0" applyFont="1" applyFill="1" applyBorder="1"/>
    <xf numFmtId="0" fontId="26" fillId="0" borderId="39" xfId="0" applyFont="1" applyFill="1" applyBorder="1"/>
    <xf numFmtId="0" fontId="0" fillId="0" borderId="0" xfId="0" applyAlignment="1">
      <alignment horizontal="center"/>
    </xf>
    <xf numFmtId="17" fontId="0" fillId="0" borderId="0" xfId="0" applyNumberFormat="1"/>
    <xf numFmtId="0" fontId="26" fillId="0" borderId="0" xfId="0" applyFont="1" applyAlignment="1">
      <alignment horizontal="right"/>
    </xf>
    <xf numFmtId="0" fontId="26" fillId="0" borderId="0" xfId="0" applyFont="1"/>
    <xf numFmtId="0" fontId="31" fillId="0" borderId="0" xfId="0" applyFont="1" applyAlignment="1">
      <alignment horizontal="center"/>
    </xf>
    <xf numFmtId="0" fontId="32" fillId="4" borderId="49" xfId="0" applyFont="1" applyFill="1" applyBorder="1" applyAlignment="1">
      <alignment horizontal="center"/>
    </xf>
    <xf numFmtId="0" fontId="32" fillId="4" borderId="48" xfId="0" applyFont="1" applyFill="1" applyBorder="1" applyAlignment="1">
      <alignment horizontal="center"/>
    </xf>
    <xf numFmtId="0" fontId="33" fillId="4" borderId="49" xfId="0" applyFont="1" applyFill="1" applyBorder="1" applyAlignment="1">
      <alignment horizontal="center"/>
    </xf>
    <xf numFmtId="0" fontId="32" fillId="4" borderId="51" xfId="0" applyFont="1" applyFill="1" applyBorder="1" applyAlignment="1">
      <alignment horizontal="center"/>
    </xf>
    <xf numFmtId="0" fontId="34" fillId="0" borderId="50" xfId="0" applyFont="1" applyFill="1" applyBorder="1" applyAlignment="1">
      <alignment horizontal="center"/>
    </xf>
    <xf numFmtId="170" fontId="34" fillId="0" borderId="50" xfId="0" applyNumberFormat="1" applyFont="1" applyFill="1" applyBorder="1" applyAlignment="1">
      <alignment horizontal="center"/>
    </xf>
    <xf numFmtId="4" fontId="34" fillId="0" borderId="50" xfId="0" applyNumberFormat="1" applyFont="1" applyFill="1" applyBorder="1" applyAlignment="1">
      <alignment horizontal="center"/>
    </xf>
    <xf numFmtId="0" fontId="2" fillId="0" borderId="0" xfId="0" applyFont="1" applyFill="1" applyBorder="1"/>
    <xf numFmtId="4" fontId="0" fillId="0" borderId="0" xfId="0" applyNumberFormat="1" applyFill="1"/>
    <xf numFmtId="0" fontId="31" fillId="0" borderId="0" xfId="0" applyFont="1" applyAlignment="1"/>
    <xf numFmtId="0" fontId="31" fillId="0" borderId="0" xfId="0" applyFont="1" applyAlignment="1">
      <alignment horizontal="left"/>
    </xf>
    <xf numFmtId="0" fontId="35" fillId="0" borderId="50" xfId="0" applyFont="1" applyFill="1" applyBorder="1" applyAlignment="1">
      <alignment horizontal="center"/>
    </xf>
    <xf numFmtId="0" fontId="35" fillId="0" borderId="50" xfId="0" applyFont="1" applyFill="1" applyBorder="1" applyAlignment="1">
      <alignment vertical="center"/>
    </xf>
    <xf numFmtId="0" fontId="35" fillId="0" borderId="50" xfId="0" applyFont="1" applyFill="1" applyBorder="1" applyAlignment="1">
      <alignment horizontal="center" vertical="center"/>
    </xf>
    <xf numFmtId="0" fontId="35" fillId="0" borderId="52" xfId="0" applyFont="1" applyFill="1" applyBorder="1" applyAlignment="1">
      <alignment horizontal="center" vertical="center"/>
    </xf>
    <xf numFmtId="43" fontId="35" fillId="0" borderId="50" xfId="0" applyNumberFormat="1" applyFont="1" applyFill="1" applyBorder="1" applyAlignment="1">
      <alignment horizontal="center"/>
    </xf>
    <xf numFmtId="43" fontId="26" fillId="0" borderId="0" xfId="0" applyNumberFormat="1" applyFont="1"/>
    <xf numFmtId="0" fontId="26" fillId="0" borderId="0" xfId="0" applyFont="1" applyAlignment="1">
      <alignment horizontal="left"/>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35" fillId="0" borderId="50" xfId="0" applyFont="1" applyBorder="1"/>
    <xf numFmtId="0" fontId="35" fillId="0" borderId="50" xfId="0" applyFont="1" applyBorder="1" applyAlignment="1">
      <alignment horizontal="center"/>
    </xf>
    <xf numFmtId="0" fontId="35" fillId="0" borderId="0" xfId="0" applyFont="1" applyBorder="1"/>
    <xf numFmtId="0" fontId="35" fillId="0" borderId="0" xfId="0" applyFont="1" applyBorder="1" applyAlignment="1">
      <alignment horizont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26" fillId="0" borderId="0" xfId="0" applyFont="1" applyFill="1" applyAlignment="1">
      <alignment horizontal="center"/>
    </xf>
    <xf numFmtId="0" fontId="0" fillId="0" borderId="28" xfId="0" applyFill="1" applyBorder="1" applyAlignment="1">
      <alignment horizontal="center" vertical="center" wrapText="1"/>
    </xf>
    <xf numFmtId="0" fontId="26" fillId="0" borderId="28" xfId="0" applyFont="1" applyFill="1" applyBorder="1" applyAlignment="1">
      <alignment horizontal="center"/>
    </xf>
    <xf numFmtId="0" fontId="0" fillId="0" borderId="28" xfId="0" applyFill="1" applyBorder="1" applyAlignment="1">
      <alignment horizontal="center"/>
    </xf>
    <xf numFmtId="4" fontId="26" fillId="0" borderId="29" xfId="0" applyNumberFormat="1" applyFont="1" applyFill="1" applyBorder="1" applyAlignment="1">
      <alignment horizontal="center"/>
    </xf>
    <xf numFmtId="4" fontId="26" fillId="0" borderId="30" xfId="0" applyNumberFormat="1" applyFont="1" applyFill="1" applyBorder="1" applyAlignment="1">
      <alignment horizontal="center"/>
    </xf>
    <xf numFmtId="4" fontId="26" fillId="0" borderId="28" xfId="0" applyNumberFormat="1" applyFont="1" applyFill="1" applyBorder="1" applyAlignment="1">
      <alignment horizontal="center"/>
    </xf>
    <xf numFmtId="0" fontId="26" fillId="0" borderId="28" xfId="0" applyNumberFormat="1" applyFont="1" applyFill="1" applyBorder="1" applyAlignment="1">
      <alignment horizontal="center"/>
    </xf>
    <xf numFmtId="0" fontId="26" fillId="0" borderId="29" xfId="0" applyNumberFormat="1" applyFont="1" applyFill="1" applyBorder="1" applyAlignment="1">
      <alignment horizontal="center"/>
    </xf>
    <xf numFmtId="0" fontId="26" fillId="0" borderId="30" xfId="0" applyNumberFormat="1" applyFont="1" applyFill="1" applyBorder="1" applyAlignment="1">
      <alignment horizontal="center"/>
    </xf>
    <xf numFmtId="166" fontId="26" fillId="0" borderId="29" xfId="0" applyNumberFormat="1" applyFont="1" applyFill="1" applyBorder="1" applyAlignment="1">
      <alignment horizontal="center"/>
    </xf>
    <xf numFmtId="166" fontId="26" fillId="0" borderId="30" xfId="0" applyNumberFormat="1" applyFont="1" applyFill="1" applyBorder="1" applyAlignment="1">
      <alignment horizontal="center"/>
    </xf>
    <xf numFmtId="3" fontId="26" fillId="0" borderId="28" xfId="0" applyNumberFormat="1" applyFont="1" applyFill="1" applyBorder="1" applyAlignment="1">
      <alignment horizontal="center"/>
    </xf>
    <xf numFmtId="3" fontId="26" fillId="0" borderId="29" xfId="0" applyNumberFormat="1" applyFont="1" applyFill="1" applyBorder="1" applyAlignment="1">
      <alignment horizontal="center"/>
    </xf>
    <xf numFmtId="3" fontId="26" fillId="0" borderId="30" xfId="0" applyNumberFormat="1" applyFont="1" applyFill="1" applyBorder="1" applyAlignment="1">
      <alignment horizontal="center"/>
    </xf>
    <xf numFmtId="3" fontId="2" fillId="0" borderId="28" xfId="0" applyNumberFormat="1" applyFont="1" applyFill="1" applyBorder="1" applyAlignment="1">
      <alignment horizontal="center"/>
    </xf>
    <xf numFmtId="4" fontId="2" fillId="0" borderId="29" xfId="0" applyNumberFormat="1" applyFont="1" applyFill="1" applyBorder="1" applyAlignment="1">
      <alignment horizontal="center"/>
    </xf>
    <xf numFmtId="4" fontId="2" fillId="0" borderId="30" xfId="0" applyNumberFormat="1" applyFont="1" applyFill="1" applyBorder="1" applyAlignment="1">
      <alignment horizontal="center"/>
    </xf>
    <xf numFmtId="3" fontId="26" fillId="0" borderId="31" xfId="0" applyNumberFormat="1" applyFont="1" applyFill="1" applyBorder="1" applyAlignment="1">
      <alignment horizontal="center"/>
    </xf>
    <xf numFmtId="0" fontId="26" fillId="0" borderId="31"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2" xfId="0" applyNumberFormat="1" applyFont="1" applyFill="1" applyBorder="1" applyAlignment="1">
      <alignment horizontal="center"/>
    </xf>
    <xf numFmtId="49" fontId="26" fillId="0" borderId="35" xfId="0" applyNumberFormat="1" applyFont="1" applyFill="1" applyBorder="1" applyAlignment="1">
      <alignment horizontal="center"/>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8" xfId="0" applyFill="1" applyBorder="1" applyAlignment="1">
      <alignment horizontal="center" vertical="center"/>
    </xf>
    <xf numFmtId="0" fontId="0" fillId="0" borderId="0" xfId="0" applyFill="1" applyAlignment="1">
      <alignment horizontal="center"/>
    </xf>
    <xf numFmtId="0" fontId="26"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1" fillId="0" borderId="0" xfId="0" applyFont="1" applyAlignment="1">
      <alignment horizontal="center"/>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0" fillId="0" borderId="0" xfId="0" applyAlignment="1">
      <alignment horizontal="center"/>
    </xf>
    <xf numFmtId="0" fontId="32" fillId="4" borderId="49" xfId="0" applyFont="1" applyFill="1" applyBorder="1" applyAlignment="1">
      <alignment horizontal="center" vertical="center" wrapText="1"/>
    </xf>
    <xf numFmtId="0" fontId="32" fillId="4" borderId="51" xfId="0" applyFont="1" applyFill="1" applyBorder="1" applyAlignment="1">
      <alignment horizontal="center" vertical="center" wrapText="1"/>
    </xf>
    <xf numFmtId="4" fontId="32" fillId="4" borderId="49" xfId="0" applyNumberFormat="1" applyFont="1" applyFill="1" applyBorder="1" applyAlignment="1">
      <alignment horizontal="center" vertical="center"/>
    </xf>
    <xf numFmtId="4" fontId="32" fillId="4" borderId="51" xfId="0" applyNumberFormat="1" applyFont="1" applyFill="1" applyBorder="1" applyAlignment="1">
      <alignment horizontal="center" vertical="center"/>
    </xf>
    <xf numFmtId="4" fontId="32" fillId="4" borderId="49" xfId="0" applyNumberFormat="1" applyFont="1" applyFill="1" applyBorder="1" applyAlignment="1">
      <alignment horizontal="center" vertical="center" wrapText="1"/>
    </xf>
    <xf numFmtId="4" fontId="32" fillId="4" borderId="51" xfId="0"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6</xdr:col>
      <xdr:colOff>600075</xdr:colOff>
      <xdr:row>25</xdr:row>
      <xdr:rowOff>38100</xdr:rowOff>
    </xdr:from>
    <xdr:to>
      <xdr:col>8</xdr:col>
      <xdr:colOff>199906</xdr:colOff>
      <xdr:row>25</xdr:row>
      <xdr:rowOff>190500</xdr:rowOff>
    </xdr:to>
    <xdr:sp macro="" textlink="">
      <xdr:nvSpPr>
        <xdr:cNvPr id="21" name="Text Box 13"/>
        <xdr:cNvSpPr txBox="1">
          <a:spLocks noChangeArrowheads="1"/>
        </xdr:cNvSpPr>
      </xdr:nvSpPr>
      <xdr:spPr bwMode="auto">
        <a:xfrm>
          <a:off x="5486400" y="4314825"/>
          <a:ext cx="218956" cy="152400"/>
        </a:xfrm>
        <a:prstGeom prst="rect">
          <a:avLst/>
        </a:prstGeom>
        <a:noFill/>
        <a:ln w="9525">
          <a:noFill/>
          <a:miter lim="800000"/>
          <a:headEnd/>
          <a:tailEnd/>
        </a:ln>
      </xdr:spPr>
      <xdr:txBody>
        <a:bodyPr vertOverflow="clip" wrap="square" lIns="27432" tIns="22860" rIns="0" bIns="0" anchor="t" upright="1"/>
        <a:lstStyle/>
        <a:p>
          <a:pPr algn="ctr" rtl="0">
            <a:defRPr sz="1000"/>
          </a:pPr>
          <a:r>
            <a:rPr lang="es-ES" sz="1100" b="1"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3:Q71"/>
  <sheetViews>
    <sheetView showGridLines="0" view="pageBreakPreview" topLeftCell="B1" zoomScaleNormal="100" zoomScaleSheetLayoutView="100" workbookViewId="0">
      <selection activeCell="O64" sqref="O64"/>
    </sheetView>
  </sheetViews>
  <sheetFormatPr baseColWidth="10" defaultRowHeight="12.75"/>
  <cols>
    <col min="1" max="1" width="1.85546875" style="5" hidden="1" customWidth="1"/>
    <col min="2" max="2" width="31.5703125" style="5" customWidth="1"/>
    <col min="3" max="4" width="10.85546875" style="5" customWidth="1"/>
    <col min="5"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c r="B3" s="248" t="s">
        <v>298</v>
      </c>
      <c r="C3" s="248"/>
      <c r="D3" s="248"/>
      <c r="E3" s="248"/>
      <c r="F3" s="248"/>
      <c r="G3" s="248"/>
      <c r="H3" s="248"/>
      <c r="I3" s="248"/>
      <c r="J3" s="248"/>
      <c r="K3" s="248"/>
      <c r="L3" s="248"/>
      <c r="M3" s="248"/>
      <c r="N3" s="248"/>
      <c r="O3" s="248"/>
      <c r="P3" s="248"/>
      <c r="Q3" s="248"/>
    </row>
    <row r="4" spans="1:17" ht="13.5" thickBot="1"/>
    <row r="5" spans="1:17" s="10" customFormat="1" ht="34.5" thickBot="1">
      <c r="A5" s="249" t="s">
        <v>0</v>
      </c>
      <c r="B5" s="250"/>
      <c r="C5" s="7">
        <v>40909</v>
      </c>
      <c r="D5" s="7">
        <v>40940</v>
      </c>
      <c r="E5" s="7">
        <v>40969</v>
      </c>
      <c r="F5" s="7">
        <v>41000</v>
      </c>
      <c r="G5" s="7">
        <v>41030</v>
      </c>
      <c r="H5" s="7">
        <v>41061</v>
      </c>
      <c r="I5" s="7">
        <v>41091</v>
      </c>
      <c r="J5" s="7">
        <v>41122</v>
      </c>
      <c r="K5" s="7">
        <v>41153</v>
      </c>
      <c r="L5" s="7">
        <v>41183</v>
      </c>
      <c r="M5" s="7">
        <v>41214</v>
      </c>
      <c r="N5" s="7">
        <v>41244</v>
      </c>
      <c r="O5" s="8" t="s">
        <v>299</v>
      </c>
      <c r="P5" s="9" t="s">
        <v>300</v>
      </c>
    </row>
    <row r="6" spans="1:17" s="15" customFormat="1" ht="11.25">
      <c r="A6" s="11" t="s">
        <v>1</v>
      </c>
      <c r="B6" s="12" t="s">
        <v>1</v>
      </c>
      <c r="C6" s="13" t="s">
        <v>1</v>
      </c>
      <c r="D6" s="13" t="s">
        <v>1</v>
      </c>
      <c r="E6" s="13"/>
      <c r="F6" s="13"/>
      <c r="G6" s="13"/>
      <c r="H6" s="13"/>
      <c r="I6" s="13"/>
      <c r="J6" s="13"/>
      <c r="K6" s="13"/>
      <c r="L6" s="13"/>
      <c r="M6" s="13"/>
      <c r="N6" s="13"/>
      <c r="O6" s="13" t="s">
        <v>1</v>
      </c>
      <c r="P6" s="14" t="s">
        <v>1</v>
      </c>
    </row>
    <row r="7" spans="1:17" s="15" customFormat="1" ht="11.25">
      <c r="A7" s="251" t="s">
        <v>2</v>
      </c>
      <c r="B7" s="252"/>
      <c r="C7" s="16">
        <f>SUM(C8:C12)</f>
        <v>491</v>
      </c>
      <c r="D7" s="16">
        <f t="shared" ref="D7:N7" si="0">SUM(D8:D12)</f>
        <v>504</v>
      </c>
      <c r="E7" s="16">
        <f t="shared" si="0"/>
        <v>0</v>
      </c>
      <c r="F7" s="16">
        <f t="shared" si="0"/>
        <v>0</v>
      </c>
      <c r="G7" s="16">
        <f t="shared" si="0"/>
        <v>0</v>
      </c>
      <c r="H7" s="16">
        <f t="shared" si="0"/>
        <v>0</v>
      </c>
      <c r="I7" s="16">
        <f t="shared" si="0"/>
        <v>0</v>
      </c>
      <c r="J7" s="16">
        <f t="shared" si="0"/>
        <v>0</v>
      </c>
      <c r="K7" s="16">
        <f t="shared" si="0"/>
        <v>0</v>
      </c>
      <c r="L7" s="16">
        <f t="shared" si="0"/>
        <v>0</v>
      </c>
      <c r="M7" s="16">
        <f t="shared" si="0"/>
        <v>0</v>
      </c>
      <c r="N7" s="16">
        <f t="shared" si="0"/>
        <v>0</v>
      </c>
      <c r="O7" s="17">
        <f t="shared" ref="O7:O12" si="1">SUM(C7:N7)</f>
        <v>995</v>
      </c>
      <c r="P7" s="17">
        <v>4835</v>
      </c>
    </row>
    <row r="8" spans="1:17" s="15" customFormat="1" ht="11.25">
      <c r="A8" s="18"/>
      <c r="B8" s="19" t="s">
        <v>6</v>
      </c>
      <c r="C8" s="13">
        <v>2</v>
      </c>
      <c r="D8" s="13">
        <v>4</v>
      </c>
      <c r="E8" s="13"/>
      <c r="F8" s="13"/>
      <c r="G8" s="13"/>
      <c r="H8" s="13"/>
      <c r="I8" s="13"/>
      <c r="J8" s="13"/>
      <c r="K8" s="13"/>
      <c r="L8" s="13"/>
      <c r="M8" s="13"/>
      <c r="N8" s="13"/>
      <c r="O8" s="20">
        <f t="shared" si="1"/>
        <v>6</v>
      </c>
      <c r="P8" s="20">
        <v>108</v>
      </c>
    </row>
    <row r="9" spans="1:17" s="15" customFormat="1" ht="11.25">
      <c r="A9" s="11"/>
      <c r="B9" s="19" t="s">
        <v>48</v>
      </c>
      <c r="C9" s="13">
        <v>376</v>
      </c>
      <c r="D9" s="13">
        <v>377</v>
      </c>
      <c r="E9" s="13"/>
      <c r="F9" s="13"/>
      <c r="G9" s="21"/>
      <c r="H9" s="13"/>
      <c r="I9" s="13"/>
      <c r="J9" s="13"/>
      <c r="K9" s="13"/>
      <c r="L9" s="13"/>
      <c r="M9" s="13"/>
      <c r="N9" s="13"/>
      <c r="O9" s="20">
        <f t="shared" si="1"/>
        <v>753</v>
      </c>
      <c r="P9" s="20">
        <v>4045</v>
      </c>
    </row>
    <row r="10" spans="1:17" s="15" customFormat="1" ht="11.25">
      <c r="A10" s="11"/>
      <c r="B10" s="19" t="s">
        <v>4</v>
      </c>
      <c r="C10" s="13">
        <v>28</v>
      </c>
      <c r="D10" s="13">
        <v>27</v>
      </c>
      <c r="E10" s="13"/>
      <c r="F10" s="13"/>
      <c r="G10" s="21"/>
      <c r="H10" s="13"/>
      <c r="I10" s="13"/>
      <c r="J10" s="13"/>
      <c r="K10" s="13"/>
      <c r="L10" s="13"/>
      <c r="M10" s="13"/>
      <c r="N10" s="13"/>
      <c r="O10" s="20">
        <f t="shared" si="1"/>
        <v>55</v>
      </c>
      <c r="P10" s="20">
        <v>214</v>
      </c>
    </row>
    <row r="11" spans="1:17" s="15" customFormat="1" ht="11.25">
      <c r="A11" s="11"/>
      <c r="B11" s="19" t="s">
        <v>5</v>
      </c>
      <c r="C11" s="13">
        <v>29</v>
      </c>
      <c r="D11" s="13">
        <v>64</v>
      </c>
      <c r="E11" s="13"/>
      <c r="F11" s="13"/>
      <c r="G11" s="21"/>
      <c r="H11" s="13"/>
      <c r="I11" s="13"/>
      <c r="J11" s="13"/>
      <c r="K11" s="13"/>
      <c r="L11" s="13"/>
      <c r="M11" s="13"/>
      <c r="N11" s="13"/>
      <c r="O11" s="20">
        <f t="shared" si="1"/>
        <v>93</v>
      </c>
      <c r="P11" s="20">
        <v>356</v>
      </c>
    </row>
    <row r="12" spans="1:17" s="15" customFormat="1" ht="11.25">
      <c r="A12" s="11"/>
      <c r="B12" s="19" t="s">
        <v>47</v>
      </c>
      <c r="C12" s="13">
        <v>56</v>
      </c>
      <c r="D12" s="13">
        <v>32</v>
      </c>
      <c r="E12" s="13"/>
      <c r="F12" s="13"/>
      <c r="G12" s="21"/>
      <c r="H12" s="13"/>
      <c r="I12" s="13"/>
      <c r="J12" s="13"/>
      <c r="K12" s="13"/>
      <c r="L12" s="13"/>
      <c r="M12" s="13"/>
      <c r="N12" s="13"/>
      <c r="O12" s="20">
        <f t="shared" si="1"/>
        <v>88</v>
      </c>
      <c r="P12" s="20">
        <v>112</v>
      </c>
    </row>
    <row r="13" spans="1:17" s="15" customFormat="1" ht="11.25">
      <c r="A13" s="11"/>
      <c r="B13" s="19"/>
      <c r="C13" s="13"/>
      <c r="D13" s="13"/>
      <c r="E13" s="13"/>
      <c r="F13" s="13"/>
      <c r="G13" s="13"/>
      <c r="H13" s="13"/>
      <c r="I13" s="13"/>
      <c r="J13" s="13"/>
      <c r="K13" s="13"/>
      <c r="L13" s="13"/>
      <c r="M13" s="13"/>
      <c r="N13" s="13"/>
      <c r="O13" s="13"/>
      <c r="P13" s="13"/>
    </row>
    <row r="14" spans="1:17" s="15" customFormat="1" ht="11.25">
      <c r="A14" s="246" t="s">
        <v>7</v>
      </c>
      <c r="B14" s="247"/>
      <c r="C14" s="22">
        <f t="shared" ref="C14:N14" si="2">SUM(C15:C21)</f>
        <v>548</v>
      </c>
      <c r="D14" s="22">
        <f t="shared" si="2"/>
        <v>572</v>
      </c>
      <c r="E14" s="22">
        <f t="shared" si="2"/>
        <v>0</v>
      </c>
      <c r="F14" s="22">
        <f t="shared" si="2"/>
        <v>0</v>
      </c>
      <c r="G14" s="22">
        <f t="shared" si="2"/>
        <v>0</v>
      </c>
      <c r="H14" s="22">
        <f t="shared" si="2"/>
        <v>0</v>
      </c>
      <c r="I14" s="22">
        <f t="shared" si="2"/>
        <v>0</v>
      </c>
      <c r="J14" s="22">
        <f t="shared" si="2"/>
        <v>0</v>
      </c>
      <c r="K14" s="22">
        <f t="shared" si="2"/>
        <v>0</v>
      </c>
      <c r="L14" s="22">
        <f t="shared" si="2"/>
        <v>0</v>
      </c>
      <c r="M14" s="22">
        <f t="shared" si="2"/>
        <v>0</v>
      </c>
      <c r="N14" s="22">
        <f t="shared" si="2"/>
        <v>0</v>
      </c>
      <c r="O14" s="20">
        <f t="shared" ref="O14:O21" si="3">SUM(C14:N14)</f>
        <v>1120</v>
      </c>
      <c r="P14" s="20">
        <v>5104</v>
      </c>
    </row>
    <row r="15" spans="1:17" s="15" customFormat="1" ht="11.25">
      <c r="A15" s="11"/>
      <c r="B15" s="19" t="s">
        <v>8</v>
      </c>
      <c r="C15" s="13">
        <v>28</v>
      </c>
      <c r="D15" s="13">
        <v>27</v>
      </c>
      <c r="E15" s="13"/>
      <c r="F15" s="13"/>
      <c r="G15" s="21"/>
      <c r="H15" s="13"/>
      <c r="I15" s="13"/>
      <c r="J15" s="13"/>
      <c r="K15" s="13"/>
      <c r="L15" s="13"/>
      <c r="M15" s="13"/>
      <c r="N15" s="13"/>
      <c r="O15" s="20">
        <f t="shared" si="3"/>
        <v>55</v>
      </c>
      <c r="P15" s="20">
        <v>214</v>
      </c>
    </row>
    <row r="16" spans="1:17" s="15" customFormat="1" ht="11.25">
      <c r="A16" s="11"/>
      <c r="B16" s="19" t="s">
        <v>9</v>
      </c>
      <c r="C16" s="13">
        <v>61</v>
      </c>
      <c r="D16" s="13">
        <v>95</v>
      </c>
      <c r="E16" s="13"/>
      <c r="F16" s="13"/>
      <c r="G16" s="21"/>
      <c r="H16" s="13"/>
      <c r="I16" s="13"/>
      <c r="J16" s="13"/>
      <c r="K16" s="13"/>
      <c r="L16" s="13"/>
      <c r="M16" s="13"/>
      <c r="N16" s="13"/>
      <c r="O16" s="20">
        <f t="shared" si="3"/>
        <v>156</v>
      </c>
      <c r="P16" s="20">
        <v>469</v>
      </c>
    </row>
    <row r="17" spans="1:16" s="15" customFormat="1" ht="11.25">
      <c r="A17" s="11"/>
      <c r="B17" s="19" t="s">
        <v>3</v>
      </c>
      <c r="C17" s="13">
        <v>382</v>
      </c>
      <c r="D17" s="13">
        <v>379</v>
      </c>
      <c r="E17" s="13"/>
      <c r="F17" s="13"/>
      <c r="G17" s="21"/>
      <c r="H17" s="13"/>
      <c r="I17" s="13"/>
      <c r="J17" s="13"/>
      <c r="K17" s="13"/>
      <c r="L17" s="13"/>
      <c r="M17" s="13"/>
      <c r="N17" s="13"/>
      <c r="O17" s="20">
        <f t="shared" si="3"/>
        <v>761</v>
      </c>
      <c r="P17" s="20">
        <v>4086</v>
      </c>
    </row>
    <row r="18" spans="1:16" s="15" customFormat="1" ht="11.25">
      <c r="A18" s="11"/>
      <c r="B18" s="23" t="s">
        <v>10</v>
      </c>
      <c r="C18" s="13">
        <v>5</v>
      </c>
      <c r="D18" s="13">
        <v>7</v>
      </c>
      <c r="E18" s="13"/>
      <c r="F18" s="13"/>
      <c r="G18" s="21"/>
      <c r="H18" s="13"/>
      <c r="I18" s="13"/>
      <c r="J18" s="13"/>
      <c r="K18" s="13"/>
      <c r="L18" s="13"/>
      <c r="M18" s="13"/>
      <c r="N18" s="13"/>
      <c r="O18" s="20">
        <f t="shared" si="3"/>
        <v>12</v>
      </c>
      <c r="P18" s="20">
        <v>74</v>
      </c>
    </row>
    <row r="19" spans="1:16" s="15" customFormat="1" ht="11.25">
      <c r="A19" s="11"/>
      <c r="B19" s="19" t="s">
        <v>6</v>
      </c>
      <c r="C19" s="13">
        <v>2</v>
      </c>
      <c r="D19" s="13">
        <v>4</v>
      </c>
      <c r="E19" s="13"/>
      <c r="F19" s="13"/>
      <c r="G19" s="21"/>
      <c r="H19" s="13"/>
      <c r="I19" s="13"/>
      <c r="J19" s="21"/>
      <c r="K19" s="13"/>
      <c r="L19" s="13"/>
      <c r="M19" s="13"/>
      <c r="N19" s="13"/>
      <c r="O19" s="20">
        <f t="shared" si="3"/>
        <v>6</v>
      </c>
      <c r="P19" s="20">
        <v>108</v>
      </c>
    </row>
    <row r="20" spans="1:16" s="15" customFormat="1" ht="11.25">
      <c r="A20" s="11"/>
      <c r="B20" s="19" t="s">
        <v>47</v>
      </c>
      <c r="C20" s="13">
        <v>70</v>
      </c>
      <c r="D20" s="13">
        <v>60</v>
      </c>
      <c r="E20" s="13"/>
      <c r="F20" s="13"/>
      <c r="G20" s="21"/>
      <c r="H20" s="13"/>
      <c r="I20" s="13"/>
      <c r="J20" s="21"/>
      <c r="K20" s="13"/>
      <c r="L20" s="13"/>
      <c r="M20" s="13"/>
      <c r="N20" s="13"/>
      <c r="O20" s="20">
        <f t="shared" si="3"/>
        <v>130</v>
      </c>
      <c r="P20" s="20">
        <v>152</v>
      </c>
    </row>
    <row r="21" spans="1:16" s="15" customFormat="1" ht="11.25">
      <c r="A21" s="11"/>
      <c r="B21" s="23" t="s">
        <v>11</v>
      </c>
      <c r="C21" s="13">
        <v>0</v>
      </c>
      <c r="D21" s="13">
        <v>0</v>
      </c>
      <c r="E21" s="13"/>
      <c r="F21" s="13"/>
      <c r="G21" s="21"/>
      <c r="H21" s="13"/>
      <c r="I21" s="13"/>
      <c r="J21" s="13"/>
      <c r="K21" s="13"/>
      <c r="L21" s="13"/>
      <c r="M21" s="13"/>
      <c r="N21" s="13"/>
      <c r="O21" s="20">
        <f t="shared" si="3"/>
        <v>0</v>
      </c>
      <c r="P21" s="20">
        <v>1</v>
      </c>
    </row>
    <row r="22" spans="1:16" s="15" customFormat="1" ht="11.25">
      <c r="A22" s="11"/>
      <c r="B22" s="12"/>
      <c r="C22" s="13"/>
      <c r="D22" s="13"/>
      <c r="E22" s="13"/>
      <c r="F22" s="13"/>
      <c r="G22" s="13"/>
      <c r="H22" s="13"/>
      <c r="I22" s="13"/>
      <c r="J22" s="13"/>
      <c r="K22" s="13"/>
      <c r="L22" s="13"/>
      <c r="M22" s="13"/>
      <c r="N22" s="13"/>
      <c r="O22" s="13"/>
      <c r="P22" s="13"/>
    </row>
    <row r="23" spans="1:16" s="15" customFormat="1" ht="11.25">
      <c r="A23" s="246" t="s">
        <v>12</v>
      </c>
      <c r="B23" s="247"/>
      <c r="C23" s="13"/>
      <c r="D23" s="13"/>
      <c r="E23" s="13"/>
      <c r="F23" s="13"/>
      <c r="G23" s="13"/>
      <c r="H23" s="13"/>
      <c r="I23" s="13"/>
      <c r="J23" s="13"/>
      <c r="K23" s="13"/>
      <c r="L23" s="13"/>
      <c r="M23" s="13"/>
      <c r="N23" s="13"/>
      <c r="O23" s="22"/>
      <c r="P23" s="22"/>
    </row>
    <row r="24" spans="1:16" s="15" customFormat="1" ht="11.25">
      <c r="A24" s="24"/>
      <c r="B24" s="59" t="s">
        <v>13</v>
      </c>
      <c r="C24" s="25">
        <f t="shared" ref="C24:N24" si="4">SUM(C25+C28+C29+C30+C31)</f>
        <v>348542.34110148001</v>
      </c>
      <c r="D24" s="25">
        <f t="shared" si="4"/>
        <v>516341.56199999998</v>
      </c>
      <c r="E24" s="25">
        <f>SUM(E25+E28+E29+E30+E31)</f>
        <v>0</v>
      </c>
      <c r="F24" s="25">
        <f t="shared" si="4"/>
        <v>0</v>
      </c>
      <c r="G24" s="25">
        <f t="shared" si="4"/>
        <v>0</v>
      </c>
      <c r="H24" s="25">
        <f t="shared" si="4"/>
        <v>0</v>
      </c>
      <c r="I24" s="25">
        <f t="shared" si="4"/>
        <v>0</v>
      </c>
      <c r="J24" s="25">
        <f t="shared" si="4"/>
        <v>0</v>
      </c>
      <c r="K24" s="25">
        <f t="shared" si="4"/>
        <v>0</v>
      </c>
      <c r="L24" s="25">
        <f t="shared" si="4"/>
        <v>0</v>
      </c>
      <c r="M24" s="25">
        <f t="shared" si="4"/>
        <v>0</v>
      </c>
      <c r="N24" s="25">
        <f t="shared" si="4"/>
        <v>0</v>
      </c>
      <c r="O24" s="1">
        <f t="shared" ref="O24:O31" si="5">SUM(C24:N24)</f>
        <v>864883.90310147998</v>
      </c>
      <c r="P24" s="1">
        <v>11634817.725260001</v>
      </c>
    </row>
    <row r="25" spans="1:16" s="15" customFormat="1" ht="11.25">
      <c r="A25" s="11"/>
      <c r="B25" s="19" t="s">
        <v>14</v>
      </c>
      <c r="C25" s="25">
        <f t="shared" ref="C25:N25" si="6">SUM(C26:C27)</f>
        <v>195977.03400000001</v>
      </c>
      <c r="D25" s="25">
        <f t="shared" si="6"/>
        <v>347012.72600000002</v>
      </c>
      <c r="E25" s="25">
        <f t="shared" si="6"/>
        <v>0</v>
      </c>
      <c r="F25" s="25">
        <f t="shared" si="6"/>
        <v>0</v>
      </c>
      <c r="G25" s="25">
        <f t="shared" si="6"/>
        <v>0</v>
      </c>
      <c r="H25" s="25">
        <f t="shared" si="6"/>
        <v>0</v>
      </c>
      <c r="I25" s="25">
        <f t="shared" si="6"/>
        <v>0</v>
      </c>
      <c r="J25" s="25">
        <f t="shared" si="6"/>
        <v>0</v>
      </c>
      <c r="K25" s="25">
        <f t="shared" si="6"/>
        <v>0</v>
      </c>
      <c r="L25" s="25">
        <f t="shared" si="6"/>
        <v>0</v>
      </c>
      <c r="M25" s="25">
        <f t="shared" si="6"/>
        <v>0</v>
      </c>
      <c r="N25" s="25">
        <f t="shared" si="6"/>
        <v>0</v>
      </c>
      <c r="O25" s="1">
        <f t="shared" si="5"/>
        <v>542989.76</v>
      </c>
      <c r="P25" s="1">
        <v>9390653.215259999</v>
      </c>
    </row>
    <row r="26" spans="1:16" s="15" customFormat="1" ht="11.25">
      <c r="A26" s="11"/>
      <c r="B26" s="19" t="s">
        <v>15</v>
      </c>
      <c r="C26" s="26">
        <v>7707.1570000000002</v>
      </c>
      <c r="D26" s="26">
        <v>5444.9459999999999</v>
      </c>
      <c r="E26" s="27"/>
      <c r="F26" s="27"/>
      <c r="G26" s="27"/>
      <c r="H26" s="27"/>
      <c r="I26" s="27"/>
      <c r="J26" s="27"/>
      <c r="K26" s="27"/>
      <c r="L26" s="27"/>
      <c r="M26" s="27"/>
      <c r="N26" s="27"/>
      <c r="O26" s="1">
        <f t="shared" si="5"/>
        <v>13152.102999999999</v>
      </c>
      <c r="P26" s="1">
        <v>86222.124259999997</v>
      </c>
    </row>
    <row r="27" spans="1:16" s="15" customFormat="1" ht="11.25">
      <c r="A27" s="11"/>
      <c r="B27" s="19" t="s">
        <v>16</v>
      </c>
      <c r="C27" s="34">
        <f>185599.37+2670.507</f>
        <v>188269.87700000001</v>
      </c>
      <c r="D27" s="34">
        <v>341567.78</v>
      </c>
      <c r="E27" s="27"/>
      <c r="F27" s="27"/>
      <c r="G27" s="27"/>
      <c r="H27" s="28"/>
      <c r="I27" s="3"/>
      <c r="J27" s="3"/>
      <c r="K27" s="28"/>
      <c r="L27" s="28"/>
      <c r="M27" s="28"/>
      <c r="N27" s="3"/>
      <c r="O27" s="1">
        <f t="shared" si="5"/>
        <v>529837.65700000001</v>
      </c>
      <c r="P27" s="1">
        <v>9304431.0910000019</v>
      </c>
    </row>
    <row r="28" spans="1:16" s="15" customFormat="1" ht="11.25">
      <c r="A28" s="11"/>
      <c r="B28" s="19" t="s">
        <v>49</v>
      </c>
      <c r="C28" s="3">
        <v>131542.09810148002</v>
      </c>
      <c r="D28" s="3">
        <v>137635</v>
      </c>
      <c r="E28" s="27"/>
      <c r="F28" s="27"/>
      <c r="G28" s="27"/>
      <c r="H28" s="27"/>
      <c r="I28" s="3"/>
      <c r="J28" s="3"/>
      <c r="K28" s="3"/>
      <c r="L28" s="4"/>
      <c r="M28" s="4"/>
      <c r="N28" s="3"/>
      <c r="O28" s="1">
        <f>SUM(C28:N28)</f>
        <v>269177.09810148005</v>
      </c>
      <c r="P28" s="1">
        <v>1771263.8369999998</v>
      </c>
    </row>
    <row r="29" spans="1:16" s="15" customFormat="1" ht="11.25">
      <c r="A29" s="11"/>
      <c r="B29" s="23" t="s">
        <v>50</v>
      </c>
      <c r="C29" s="29">
        <v>19293.391</v>
      </c>
      <c r="D29" s="34">
        <v>27323.100000000002</v>
      </c>
      <c r="E29" s="3"/>
      <c r="F29" s="3"/>
      <c r="G29" s="3"/>
      <c r="H29" s="3"/>
      <c r="I29" s="3"/>
      <c r="J29" s="3"/>
      <c r="K29" s="3"/>
      <c r="L29" s="3"/>
      <c r="M29" s="3"/>
      <c r="N29" s="3"/>
      <c r="O29" s="1">
        <f t="shared" si="5"/>
        <v>46616.491000000002</v>
      </c>
      <c r="P29" s="1">
        <v>347839.951</v>
      </c>
    </row>
    <row r="30" spans="1:16" s="15" customFormat="1" ht="11.25">
      <c r="A30" s="11"/>
      <c r="B30" s="23" t="s">
        <v>17</v>
      </c>
      <c r="C30" s="26">
        <v>722.99</v>
      </c>
      <c r="D30" s="26">
        <v>491.18</v>
      </c>
      <c r="E30" s="27"/>
      <c r="F30" s="27"/>
      <c r="G30" s="27"/>
      <c r="H30" s="27"/>
      <c r="I30" s="27"/>
      <c r="J30" s="27"/>
      <c r="K30" s="27"/>
      <c r="L30" s="27"/>
      <c r="M30" s="27"/>
      <c r="N30" s="3"/>
      <c r="O30" s="1">
        <f t="shared" si="5"/>
        <v>1214.17</v>
      </c>
      <c r="P30" s="1">
        <v>20755.144999999997</v>
      </c>
    </row>
    <row r="31" spans="1:16" s="15" customFormat="1" ht="11.25">
      <c r="A31" s="11"/>
      <c r="B31" s="30" t="s">
        <v>18</v>
      </c>
      <c r="C31" s="27">
        <v>1006.828</v>
      </c>
      <c r="D31" s="27">
        <v>3879.556</v>
      </c>
      <c r="E31" s="27"/>
      <c r="F31" s="27"/>
      <c r="G31" s="27"/>
      <c r="H31" s="27"/>
      <c r="I31" s="27"/>
      <c r="J31" s="27"/>
      <c r="K31" s="27"/>
      <c r="L31" s="27"/>
      <c r="M31" s="27"/>
      <c r="N31" s="3"/>
      <c r="O31" s="1">
        <f t="shared" si="5"/>
        <v>4886.384</v>
      </c>
      <c r="P31" s="1">
        <v>104305.57699999999</v>
      </c>
    </row>
    <row r="32" spans="1:16" s="15" customFormat="1" ht="11.25">
      <c r="A32" s="11"/>
      <c r="B32" s="12"/>
      <c r="C32" s="13"/>
      <c r="D32" s="13"/>
      <c r="E32" s="13"/>
      <c r="F32" s="13"/>
      <c r="G32" s="13"/>
      <c r="H32" s="13"/>
      <c r="I32" s="13"/>
      <c r="J32" s="13"/>
      <c r="K32" s="13"/>
      <c r="L32" s="13"/>
      <c r="M32" s="13"/>
      <c r="N32" s="21"/>
      <c r="O32" s="22"/>
      <c r="P32" s="22"/>
    </row>
    <row r="33" spans="1:16" s="15" customFormat="1" ht="11.25">
      <c r="A33" s="31" t="s">
        <v>1</v>
      </c>
      <c r="B33" s="60" t="s">
        <v>19</v>
      </c>
      <c r="C33" s="32">
        <f t="shared" ref="C33:N33" si="7">SUM(C34:C42)</f>
        <v>348542.34110147995</v>
      </c>
      <c r="D33" s="32">
        <f t="shared" si="7"/>
        <v>516341.56200000003</v>
      </c>
      <c r="E33" s="32">
        <f>SUM(E34:E42)</f>
        <v>0</v>
      </c>
      <c r="F33" s="32">
        <f t="shared" si="7"/>
        <v>0</v>
      </c>
      <c r="G33" s="32">
        <f t="shared" si="7"/>
        <v>0</v>
      </c>
      <c r="H33" s="32">
        <f t="shared" si="7"/>
        <v>0</v>
      </c>
      <c r="I33" s="32">
        <f t="shared" si="7"/>
        <v>0</v>
      </c>
      <c r="J33" s="32">
        <f t="shared" si="7"/>
        <v>0</v>
      </c>
      <c r="K33" s="32">
        <f>SUM(K34:K42)</f>
        <v>0</v>
      </c>
      <c r="L33" s="32">
        <f>SUM(L34:L42)</f>
        <v>0</v>
      </c>
      <c r="M33" s="32">
        <f t="shared" si="7"/>
        <v>0</v>
      </c>
      <c r="N33" s="32">
        <f t="shared" si="7"/>
        <v>0</v>
      </c>
      <c r="O33" s="33">
        <f t="shared" ref="O33:O41" si="8">SUM(C33:N33)</f>
        <v>864883.90310147998</v>
      </c>
      <c r="P33" s="33">
        <v>11634817.727260001</v>
      </c>
    </row>
    <row r="34" spans="1:16" s="15" customFormat="1" ht="11.25">
      <c r="A34" s="31" t="s">
        <v>1</v>
      </c>
      <c r="B34" s="23" t="s">
        <v>20</v>
      </c>
      <c r="C34" s="29">
        <v>3808.107</v>
      </c>
      <c r="D34" s="29">
        <v>0</v>
      </c>
      <c r="E34" s="3"/>
      <c r="F34" s="3"/>
      <c r="G34" s="3"/>
      <c r="H34" s="3"/>
      <c r="I34" s="3"/>
      <c r="J34" s="3"/>
      <c r="K34" s="3"/>
      <c r="L34" s="3"/>
      <c r="M34" s="3"/>
      <c r="N34" s="3"/>
      <c r="O34" s="33">
        <f t="shared" si="8"/>
        <v>3808.107</v>
      </c>
      <c r="P34" s="33">
        <v>8794.7143799999994</v>
      </c>
    </row>
    <row r="35" spans="1:16" s="15" customFormat="1" ht="11.25">
      <c r="A35" s="31"/>
      <c r="B35" s="23" t="s">
        <v>21</v>
      </c>
      <c r="C35" s="29">
        <v>1133.6780000000001</v>
      </c>
      <c r="D35" s="29">
        <v>3287.9160000000002</v>
      </c>
      <c r="E35" s="3"/>
      <c r="F35" s="3"/>
      <c r="G35" s="3"/>
      <c r="H35" s="3"/>
      <c r="I35" s="3"/>
      <c r="J35" s="3"/>
      <c r="K35" s="3"/>
      <c r="L35" s="3"/>
      <c r="M35" s="3"/>
      <c r="N35" s="3"/>
      <c r="O35" s="33">
        <f t="shared" si="8"/>
        <v>4421.5940000000001</v>
      </c>
      <c r="P35" s="33">
        <v>10786.170999999998</v>
      </c>
    </row>
    <row r="36" spans="1:16" s="15" customFormat="1" ht="11.25">
      <c r="A36" s="31"/>
      <c r="B36" s="23" t="s">
        <v>22</v>
      </c>
      <c r="C36" s="29">
        <v>67.563999999999993</v>
      </c>
      <c r="D36" s="29">
        <v>0</v>
      </c>
      <c r="E36" s="3"/>
      <c r="F36" s="3"/>
      <c r="G36" s="3"/>
      <c r="H36" s="3"/>
      <c r="I36" s="3"/>
      <c r="J36" s="3"/>
      <c r="K36" s="3"/>
      <c r="L36" s="3"/>
      <c r="M36" s="3"/>
      <c r="N36" s="3"/>
      <c r="O36" s="33">
        <f t="shared" si="8"/>
        <v>67.563999999999993</v>
      </c>
      <c r="P36" s="33">
        <v>775.01787999999999</v>
      </c>
    </row>
    <row r="37" spans="1:16" s="15" customFormat="1" ht="11.25">
      <c r="A37" s="31" t="s">
        <v>1</v>
      </c>
      <c r="B37" s="23" t="s">
        <v>23</v>
      </c>
      <c r="C37" s="29">
        <v>0</v>
      </c>
      <c r="D37" s="29">
        <v>0</v>
      </c>
      <c r="E37" s="3"/>
      <c r="F37" s="3"/>
      <c r="G37" s="3"/>
      <c r="H37" s="3"/>
      <c r="I37" s="3"/>
      <c r="J37" s="3"/>
      <c r="K37" s="3"/>
      <c r="L37" s="3"/>
      <c r="M37" s="3"/>
      <c r="N37" s="3"/>
      <c r="O37" s="33">
        <f t="shared" si="8"/>
        <v>0</v>
      </c>
      <c r="P37" s="33">
        <v>0</v>
      </c>
    </row>
    <row r="38" spans="1:16" s="15" customFormat="1" ht="11.25">
      <c r="A38" s="31" t="s">
        <v>1</v>
      </c>
      <c r="B38" s="23" t="s">
        <v>24</v>
      </c>
      <c r="C38" s="29">
        <v>400</v>
      </c>
      <c r="D38" s="29">
        <v>249.75</v>
      </c>
      <c r="E38" s="3"/>
      <c r="F38" s="3"/>
      <c r="G38" s="3"/>
      <c r="H38" s="3"/>
      <c r="I38" s="3"/>
      <c r="J38" s="3"/>
      <c r="K38" s="3"/>
      <c r="L38" s="3"/>
      <c r="M38" s="3"/>
      <c r="N38" s="3"/>
      <c r="O38" s="33">
        <f t="shared" si="8"/>
        <v>649.75</v>
      </c>
      <c r="P38" s="33">
        <v>138604.16999999998</v>
      </c>
    </row>
    <row r="39" spans="1:16" s="15" customFormat="1" ht="11.25">
      <c r="A39" s="31"/>
      <c r="B39" s="23" t="s">
        <v>25</v>
      </c>
      <c r="C39" s="3">
        <v>131542.09810147999</v>
      </c>
      <c r="D39" s="3">
        <v>137635</v>
      </c>
      <c r="E39" s="3"/>
      <c r="F39" s="3"/>
      <c r="G39" s="3"/>
      <c r="H39" s="3"/>
      <c r="I39" s="3"/>
      <c r="J39" s="3"/>
      <c r="K39" s="3"/>
      <c r="L39" s="3"/>
      <c r="M39" s="3"/>
      <c r="N39" s="3"/>
      <c r="O39" s="33">
        <f t="shared" si="8"/>
        <v>269177.09810147999</v>
      </c>
      <c r="P39" s="33">
        <v>1771263.8369999998</v>
      </c>
    </row>
    <row r="40" spans="1:16" s="15" customFormat="1" ht="11.25">
      <c r="A40" s="31"/>
      <c r="B40" s="23" t="s">
        <v>26</v>
      </c>
      <c r="C40" s="29">
        <v>6698.1329999999998</v>
      </c>
      <c r="D40" s="29">
        <f>5444.946+833.07</f>
        <v>6278.0159999999996</v>
      </c>
      <c r="E40" s="3"/>
      <c r="F40" s="3"/>
      <c r="G40" s="3"/>
      <c r="H40" s="3"/>
      <c r="I40" s="3"/>
      <c r="J40" s="3"/>
      <c r="K40" s="3"/>
      <c r="L40" s="3"/>
      <c r="M40" s="3"/>
      <c r="N40" s="3"/>
      <c r="O40" s="33">
        <f t="shared" si="8"/>
        <v>12976.148999999999</v>
      </c>
      <c r="P40" s="33">
        <v>53204.036</v>
      </c>
    </row>
    <row r="41" spans="1:16" s="15" customFormat="1" ht="11.25">
      <c r="A41" s="31" t="s">
        <v>1</v>
      </c>
      <c r="B41" s="23" t="s">
        <v>27</v>
      </c>
      <c r="C41" s="34">
        <v>19293.391</v>
      </c>
      <c r="D41" s="34">
        <v>27323.100000000002</v>
      </c>
      <c r="E41" s="3"/>
      <c r="F41" s="3"/>
      <c r="G41" s="3"/>
      <c r="H41" s="3"/>
      <c r="I41" s="3"/>
      <c r="J41" s="3"/>
      <c r="K41" s="3"/>
      <c r="L41" s="3"/>
      <c r="M41" s="3"/>
      <c r="N41" s="3"/>
      <c r="O41" s="33">
        <f t="shared" si="8"/>
        <v>46616.491000000002</v>
      </c>
      <c r="P41" s="33">
        <v>347839.951</v>
      </c>
    </row>
    <row r="42" spans="1:16" s="15" customFormat="1" ht="11.25">
      <c r="A42" s="31"/>
      <c r="B42" s="23" t="s">
        <v>28</v>
      </c>
      <c r="C42" s="34">
        <v>185599.37</v>
      </c>
      <c r="D42" s="34">
        <v>341567.78</v>
      </c>
      <c r="E42" s="27"/>
      <c r="F42" s="27"/>
      <c r="G42" s="27"/>
      <c r="H42" s="3"/>
      <c r="I42" s="3"/>
      <c r="J42" s="3"/>
      <c r="K42" s="28"/>
      <c r="L42" s="28"/>
      <c r="M42" s="28"/>
      <c r="N42" s="28"/>
      <c r="O42" s="33">
        <f>SUM(C42:N42)</f>
        <v>527167.15</v>
      </c>
      <c r="P42" s="33">
        <v>9303549.8300000019</v>
      </c>
    </row>
    <row r="43" spans="1:16" s="15" customFormat="1" ht="11.25">
      <c r="A43" s="31"/>
      <c r="B43" s="23"/>
      <c r="C43" s="35"/>
      <c r="D43" s="35"/>
      <c r="E43" s="35"/>
      <c r="F43" s="35"/>
      <c r="G43" s="35"/>
      <c r="H43" s="35"/>
      <c r="I43" s="35"/>
      <c r="J43" s="35"/>
      <c r="K43" s="35"/>
      <c r="L43" s="36"/>
      <c r="M43" s="36"/>
      <c r="N43" s="36"/>
      <c r="O43" s="16"/>
      <c r="P43" s="16"/>
    </row>
    <row r="44" spans="1:16" s="15" customFormat="1" ht="11.25">
      <c r="A44" s="246" t="s">
        <v>29</v>
      </c>
      <c r="B44" s="247"/>
      <c r="C44" s="37">
        <f t="shared" ref="C44:N44" si="9">SUM(C45:C48)</f>
        <v>27</v>
      </c>
      <c r="D44" s="37">
        <f t="shared" si="9"/>
        <v>0</v>
      </c>
      <c r="E44" s="37">
        <f t="shared" si="9"/>
        <v>0</v>
      </c>
      <c r="F44" s="37">
        <f t="shared" si="9"/>
        <v>0</v>
      </c>
      <c r="G44" s="37">
        <f t="shared" si="9"/>
        <v>0</v>
      </c>
      <c r="H44" s="37">
        <f t="shared" si="9"/>
        <v>0</v>
      </c>
      <c r="I44" s="37">
        <f t="shared" si="9"/>
        <v>0</v>
      </c>
      <c r="J44" s="37">
        <f t="shared" si="9"/>
        <v>0</v>
      </c>
      <c r="K44" s="37">
        <f t="shared" si="9"/>
        <v>0</v>
      </c>
      <c r="L44" s="37">
        <f t="shared" si="9"/>
        <v>0</v>
      </c>
      <c r="M44" s="37">
        <f t="shared" si="9"/>
        <v>0</v>
      </c>
      <c r="N44" s="37">
        <f t="shared" si="9"/>
        <v>0</v>
      </c>
      <c r="O44" s="20">
        <f>SUM(C44:N44)</f>
        <v>27</v>
      </c>
      <c r="P44" s="20">
        <v>42</v>
      </c>
    </row>
    <row r="45" spans="1:16" s="15" customFormat="1" ht="11.25">
      <c r="A45" s="24" t="s">
        <v>1</v>
      </c>
      <c r="B45" s="19" t="s">
        <v>30</v>
      </c>
      <c r="C45" s="38">
        <v>27</v>
      </c>
      <c r="D45" s="38">
        <v>0</v>
      </c>
      <c r="E45" s="39"/>
      <c r="F45" s="39"/>
      <c r="G45" s="39"/>
      <c r="H45" s="39"/>
      <c r="I45" s="39"/>
      <c r="J45" s="39"/>
      <c r="K45" s="39"/>
      <c r="L45" s="39"/>
      <c r="M45" s="39"/>
      <c r="N45" s="39"/>
      <c r="O45" s="20">
        <f>SUM(C45:N45)</f>
        <v>27</v>
      </c>
      <c r="P45" s="20">
        <v>7</v>
      </c>
    </row>
    <row r="46" spans="1:16" s="15" customFormat="1" ht="11.25">
      <c r="A46" s="24" t="s">
        <v>1</v>
      </c>
      <c r="B46" s="19" t="s">
        <v>31</v>
      </c>
      <c r="C46" s="38">
        <v>0</v>
      </c>
      <c r="D46" s="38">
        <v>0</v>
      </c>
      <c r="E46" s="39"/>
      <c r="F46" s="39"/>
      <c r="G46" s="39"/>
      <c r="H46" s="39"/>
      <c r="I46" s="39"/>
      <c r="J46" s="39"/>
      <c r="K46" s="39"/>
      <c r="L46" s="39"/>
      <c r="M46" s="39"/>
      <c r="N46" s="39"/>
      <c r="O46" s="20">
        <f>SUM(C46:N46)</f>
        <v>0</v>
      </c>
      <c r="P46" s="20">
        <v>24</v>
      </c>
    </row>
    <row r="47" spans="1:16" s="15" customFormat="1" ht="11.25">
      <c r="A47" s="24"/>
      <c r="B47" s="19" t="s">
        <v>32</v>
      </c>
      <c r="C47" s="38">
        <v>0</v>
      </c>
      <c r="D47" s="38">
        <v>0</v>
      </c>
      <c r="E47" s="39"/>
      <c r="F47" s="39"/>
      <c r="G47" s="39"/>
      <c r="H47" s="39"/>
      <c r="I47" s="39"/>
      <c r="J47" s="39"/>
      <c r="K47" s="39"/>
      <c r="L47" s="39"/>
      <c r="M47" s="39"/>
      <c r="N47" s="39"/>
      <c r="O47" s="20">
        <f>SUM(C47:N47)</f>
        <v>0</v>
      </c>
      <c r="P47" s="20">
        <v>3</v>
      </c>
    </row>
    <row r="48" spans="1:16" s="15" customFormat="1" ht="11.25">
      <c r="A48" s="24"/>
      <c r="B48" s="19" t="s">
        <v>33</v>
      </c>
      <c r="C48" s="38">
        <v>0</v>
      </c>
      <c r="D48" s="38">
        <v>0</v>
      </c>
      <c r="E48" s="39"/>
      <c r="F48" s="39"/>
      <c r="G48" s="39"/>
      <c r="H48" s="39"/>
      <c r="I48" s="39"/>
      <c r="J48" s="39"/>
      <c r="K48" s="39"/>
      <c r="L48" s="39"/>
      <c r="M48" s="39"/>
      <c r="N48" s="39"/>
      <c r="O48" s="20">
        <f>SUM(C48:N48)</f>
        <v>0</v>
      </c>
      <c r="P48" s="20">
        <v>8</v>
      </c>
    </row>
    <row r="49" spans="1:16" s="15" customFormat="1" ht="11.25">
      <c r="A49" s="24"/>
      <c r="B49" s="19"/>
      <c r="C49" s="38"/>
      <c r="D49" s="38"/>
      <c r="E49" s="39"/>
      <c r="F49" s="39"/>
      <c r="G49" s="39"/>
      <c r="H49" s="39"/>
      <c r="I49" s="39"/>
      <c r="J49" s="39"/>
      <c r="K49" s="39"/>
      <c r="L49" s="39"/>
      <c r="M49" s="39"/>
      <c r="N49" s="39"/>
      <c r="O49" s="22"/>
      <c r="P49" s="22"/>
    </row>
    <row r="50" spans="1:16" s="15" customFormat="1" ht="11.25">
      <c r="A50" s="246" t="s">
        <v>34</v>
      </c>
      <c r="B50" s="247"/>
      <c r="C50" s="37">
        <f t="shared" ref="C50:N50" si="10">SUM(C51:C52)</f>
        <v>0</v>
      </c>
      <c r="D50" s="37">
        <f t="shared" si="10"/>
        <v>0</v>
      </c>
      <c r="E50" s="37">
        <f t="shared" si="10"/>
        <v>0</v>
      </c>
      <c r="F50" s="37">
        <f t="shared" si="10"/>
        <v>0</v>
      </c>
      <c r="G50" s="37">
        <f t="shared" si="10"/>
        <v>0</v>
      </c>
      <c r="H50" s="37">
        <f t="shared" si="10"/>
        <v>0</v>
      </c>
      <c r="I50" s="37">
        <f t="shared" si="10"/>
        <v>0</v>
      </c>
      <c r="J50" s="37">
        <f t="shared" si="10"/>
        <v>0</v>
      </c>
      <c r="K50" s="37">
        <f t="shared" si="10"/>
        <v>0</v>
      </c>
      <c r="L50" s="37">
        <f t="shared" si="10"/>
        <v>0</v>
      </c>
      <c r="M50" s="37">
        <f t="shared" si="10"/>
        <v>0</v>
      </c>
      <c r="N50" s="37">
        <f t="shared" si="10"/>
        <v>0</v>
      </c>
      <c r="O50" s="20">
        <f>SUM(C50:M50)</f>
        <v>0</v>
      </c>
      <c r="P50" s="20">
        <v>0</v>
      </c>
    </row>
    <row r="51" spans="1:16" s="15" customFormat="1" ht="11.25">
      <c r="A51" s="24" t="s">
        <v>1</v>
      </c>
      <c r="B51" s="19" t="s">
        <v>30</v>
      </c>
      <c r="C51" s="38">
        <v>0</v>
      </c>
      <c r="D51" s="38">
        <v>0</v>
      </c>
      <c r="E51" s="39"/>
      <c r="F51" s="39"/>
      <c r="G51" s="39"/>
      <c r="H51" s="39"/>
      <c r="I51" s="39"/>
      <c r="J51" s="39"/>
      <c r="K51" s="39"/>
      <c r="L51" s="39"/>
      <c r="M51" s="39"/>
      <c r="N51" s="39"/>
      <c r="O51" s="20">
        <f>SUM(C51:N51)</f>
        <v>0</v>
      </c>
      <c r="P51" s="20">
        <v>0</v>
      </c>
    </row>
    <row r="52" spans="1:16" s="15" customFormat="1" ht="11.25">
      <c r="A52" s="24" t="s">
        <v>1</v>
      </c>
      <c r="B52" s="19" t="s">
        <v>31</v>
      </c>
      <c r="C52" s="38">
        <v>0</v>
      </c>
      <c r="D52" s="38">
        <v>0</v>
      </c>
      <c r="E52" s="39"/>
      <c r="F52" s="39"/>
      <c r="G52" s="39"/>
      <c r="H52" s="39"/>
      <c r="I52" s="39"/>
      <c r="J52" s="39"/>
      <c r="K52" s="39"/>
      <c r="L52" s="39"/>
      <c r="M52" s="39"/>
      <c r="N52" s="39"/>
      <c r="O52" s="20">
        <f>SUM(C52:N52)</f>
        <v>0</v>
      </c>
      <c r="P52" s="20">
        <v>0</v>
      </c>
    </row>
    <row r="53" spans="1:16" s="15" customFormat="1" ht="11.25">
      <c r="A53" s="24"/>
      <c r="B53" s="19"/>
      <c r="C53" s="38"/>
      <c r="D53" s="38"/>
      <c r="E53" s="39"/>
      <c r="F53" s="39"/>
      <c r="G53" s="39"/>
      <c r="H53" s="39"/>
      <c r="I53" s="39"/>
      <c r="J53" s="39"/>
      <c r="K53" s="39"/>
      <c r="L53" s="39"/>
      <c r="M53" s="39"/>
      <c r="N53" s="39"/>
      <c r="O53" s="22"/>
      <c r="P53" s="22"/>
    </row>
    <row r="54" spans="1:16" s="15" customFormat="1" ht="11.25">
      <c r="A54" s="246" t="s">
        <v>35</v>
      </c>
      <c r="B54" s="247"/>
      <c r="C54" s="40">
        <f t="shared" ref="C54:N54" si="11">SUM(C55:C56)</f>
        <v>1481</v>
      </c>
      <c r="D54" s="40">
        <f t="shared" si="11"/>
        <v>968</v>
      </c>
      <c r="E54" s="40">
        <f t="shared" si="11"/>
        <v>0</v>
      </c>
      <c r="F54" s="40">
        <f t="shared" si="11"/>
        <v>0</v>
      </c>
      <c r="G54" s="40">
        <f t="shared" si="11"/>
        <v>0</v>
      </c>
      <c r="H54" s="40">
        <f t="shared" si="11"/>
        <v>0</v>
      </c>
      <c r="I54" s="40">
        <f t="shared" si="11"/>
        <v>0</v>
      </c>
      <c r="J54" s="40">
        <f t="shared" si="11"/>
        <v>0</v>
      </c>
      <c r="K54" s="40">
        <f t="shared" si="11"/>
        <v>0</v>
      </c>
      <c r="L54" s="40">
        <f t="shared" si="11"/>
        <v>0</v>
      </c>
      <c r="M54" s="40">
        <f t="shared" si="11"/>
        <v>0</v>
      </c>
      <c r="N54" s="40">
        <f t="shared" si="11"/>
        <v>0</v>
      </c>
      <c r="O54" s="2">
        <f>SUM(C54:N54)</f>
        <v>2449</v>
      </c>
      <c r="P54" s="2">
        <v>2002</v>
      </c>
    </row>
    <row r="55" spans="1:16" s="15" customFormat="1" ht="11.25">
      <c r="A55" s="58"/>
      <c r="B55" s="19" t="s">
        <v>36</v>
      </c>
      <c r="C55" s="41">
        <v>707</v>
      </c>
      <c r="D55" s="41">
        <v>498</v>
      </c>
      <c r="E55" s="41"/>
      <c r="F55" s="41"/>
      <c r="G55" s="42"/>
      <c r="H55" s="41"/>
      <c r="I55" s="41"/>
      <c r="J55" s="41"/>
      <c r="K55" s="42"/>
      <c r="L55" s="41"/>
      <c r="M55" s="41"/>
      <c r="N55" s="41"/>
      <c r="O55" s="2">
        <f>SUM(C55:N55)</f>
        <v>1205</v>
      </c>
      <c r="P55" s="2">
        <v>892</v>
      </c>
    </row>
    <row r="56" spans="1:16" s="15" customFormat="1" ht="11.25">
      <c r="A56" s="58"/>
      <c r="B56" s="19" t="s">
        <v>37</v>
      </c>
      <c r="C56" s="41">
        <v>774</v>
      </c>
      <c r="D56" s="41">
        <v>470</v>
      </c>
      <c r="E56" s="41"/>
      <c r="F56" s="41"/>
      <c r="G56" s="42"/>
      <c r="H56" s="41"/>
      <c r="I56" s="41"/>
      <c r="J56" s="41"/>
      <c r="K56" s="41"/>
      <c r="L56" s="41"/>
      <c r="M56" s="41"/>
      <c r="N56" s="41"/>
      <c r="O56" s="2">
        <f>SUM(C56:N56)</f>
        <v>1244</v>
      </c>
      <c r="P56" s="2">
        <v>1110</v>
      </c>
    </row>
    <row r="57" spans="1:16" s="15" customFormat="1" ht="11.25">
      <c r="A57" s="24" t="s">
        <v>1</v>
      </c>
      <c r="B57" s="19" t="s">
        <v>1</v>
      </c>
      <c r="C57" s="43"/>
      <c r="D57" s="43"/>
      <c r="E57" s="43"/>
      <c r="F57" s="43"/>
      <c r="G57" s="43"/>
      <c r="H57" s="43"/>
      <c r="I57" s="43"/>
      <c r="J57" s="43"/>
      <c r="K57" s="43"/>
      <c r="L57" s="43"/>
      <c r="M57" s="43"/>
      <c r="N57" s="43"/>
      <c r="O57" s="22"/>
      <c r="P57" s="22"/>
    </row>
    <row r="58" spans="1:16" s="15" customFormat="1" ht="11.25">
      <c r="A58" s="246" t="s">
        <v>38</v>
      </c>
      <c r="B58" s="247"/>
      <c r="C58" s="40">
        <f>SUM(C59)</f>
        <v>0</v>
      </c>
      <c r="D58" s="40">
        <f>SUM(D59)</f>
        <v>0</v>
      </c>
      <c r="E58" s="40">
        <v>0</v>
      </c>
      <c r="F58" s="40">
        <v>0</v>
      </c>
      <c r="G58" s="40">
        <v>0</v>
      </c>
      <c r="H58" s="40">
        <v>0</v>
      </c>
      <c r="I58" s="40">
        <v>0</v>
      </c>
      <c r="J58" s="40">
        <v>0</v>
      </c>
      <c r="K58" s="40">
        <v>0</v>
      </c>
      <c r="L58" s="40">
        <v>0</v>
      </c>
      <c r="M58" s="40">
        <v>0</v>
      </c>
      <c r="N58" s="40">
        <v>0</v>
      </c>
      <c r="O58" s="20">
        <f>SUM(C58:J58)</f>
        <v>0</v>
      </c>
      <c r="P58" s="37">
        <v>0</v>
      </c>
    </row>
    <row r="59" spans="1:16" s="15" customFormat="1" ht="12" thickBot="1">
      <c r="A59" s="44" t="s">
        <v>1</v>
      </c>
      <c r="B59" s="19" t="s">
        <v>39</v>
      </c>
      <c r="C59" s="43">
        <v>0</v>
      </c>
      <c r="D59" s="43">
        <v>0</v>
      </c>
      <c r="E59" s="43">
        <v>0</v>
      </c>
      <c r="F59" s="43">
        <v>0</v>
      </c>
      <c r="G59" s="43">
        <v>0</v>
      </c>
      <c r="H59" s="43">
        <v>0</v>
      </c>
      <c r="I59" s="43">
        <v>0</v>
      </c>
      <c r="J59" s="43">
        <v>0</v>
      </c>
      <c r="K59" s="43">
        <v>0</v>
      </c>
      <c r="L59" s="43">
        <v>0</v>
      </c>
      <c r="M59" s="43">
        <v>0</v>
      </c>
      <c r="N59" s="43">
        <v>0</v>
      </c>
      <c r="O59" s="20">
        <f>SUM(C59:N59)</f>
        <v>0</v>
      </c>
      <c r="P59" s="37">
        <v>0</v>
      </c>
    </row>
    <row r="60" spans="1:16" s="15" customFormat="1" ht="11.25">
      <c r="A60" s="45"/>
      <c r="B60" s="46"/>
      <c r="C60" s="47"/>
      <c r="D60" s="47"/>
      <c r="E60" s="47"/>
      <c r="F60" s="47"/>
      <c r="G60" s="47"/>
      <c r="H60" s="47"/>
      <c r="I60" s="47"/>
      <c r="J60" s="47"/>
      <c r="K60" s="47"/>
      <c r="L60" s="47"/>
      <c r="M60" s="47"/>
      <c r="N60" s="47"/>
      <c r="O60" s="48"/>
      <c r="P60" s="48"/>
    </row>
    <row r="61" spans="1:16">
      <c r="A61" s="246" t="s">
        <v>40</v>
      </c>
      <c r="B61" s="247"/>
      <c r="C61" s="40">
        <f>SUM(C64)</f>
        <v>0</v>
      </c>
      <c r="D61" s="40">
        <f t="shared" ref="D61:N61" si="12">SUM(D62:D64)</f>
        <v>0</v>
      </c>
      <c r="E61" s="40">
        <f t="shared" si="12"/>
        <v>0</v>
      </c>
      <c r="F61" s="40">
        <f t="shared" si="12"/>
        <v>0</v>
      </c>
      <c r="G61" s="40">
        <f t="shared" si="12"/>
        <v>0</v>
      </c>
      <c r="H61" s="40">
        <f t="shared" si="12"/>
        <v>0</v>
      </c>
      <c r="I61" s="40">
        <f t="shared" si="12"/>
        <v>0</v>
      </c>
      <c r="J61" s="40">
        <f t="shared" si="12"/>
        <v>0</v>
      </c>
      <c r="K61" s="40">
        <f t="shared" si="12"/>
        <v>0</v>
      </c>
      <c r="L61" s="40">
        <f t="shared" si="12"/>
        <v>0</v>
      </c>
      <c r="M61" s="40">
        <f t="shared" si="12"/>
        <v>0</v>
      </c>
      <c r="N61" s="40">
        <f t="shared" si="12"/>
        <v>0</v>
      </c>
      <c r="O61" s="20">
        <f t="shared" ref="O61:O64" si="13">SUM(C61:N61)</f>
        <v>0</v>
      </c>
      <c r="P61" s="61">
        <v>1776</v>
      </c>
    </row>
    <row r="62" spans="1:16">
      <c r="A62" s="49"/>
      <c r="B62" s="50" t="s">
        <v>41</v>
      </c>
      <c r="C62" s="41">
        <v>0</v>
      </c>
      <c r="D62" s="41">
        <v>0</v>
      </c>
      <c r="E62" s="41"/>
      <c r="F62" s="41"/>
      <c r="G62" s="41"/>
      <c r="H62" s="41"/>
      <c r="I62" s="41"/>
      <c r="J62" s="41"/>
      <c r="K62" s="41"/>
      <c r="L62" s="41"/>
      <c r="M62" s="41"/>
      <c r="N62" s="41"/>
      <c r="O62" s="20">
        <f t="shared" si="13"/>
        <v>0</v>
      </c>
      <c r="P62" s="61">
        <v>1776</v>
      </c>
    </row>
    <row r="63" spans="1:16">
      <c r="A63" s="49"/>
      <c r="B63" s="50" t="s">
        <v>42</v>
      </c>
      <c r="C63" s="41">
        <v>0</v>
      </c>
      <c r="D63" s="41">
        <v>0</v>
      </c>
      <c r="E63" s="41"/>
      <c r="F63" s="41"/>
      <c r="G63" s="41"/>
      <c r="H63" s="41"/>
      <c r="I63" s="41"/>
      <c r="J63" s="41"/>
      <c r="K63" s="41"/>
      <c r="L63" s="41"/>
      <c r="M63" s="41"/>
      <c r="N63" s="41"/>
      <c r="O63" s="20">
        <f t="shared" si="13"/>
        <v>0</v>
      </c>
      <c r="P63" s="37">
        <v>0</v>
      </c>
    </row>
    <row r="64" spans="1:16" s="54" customFormat="1" ht="13.5" thickBot="1">
      <c r="A64" s="44" t="s">
        <v>1</v>
      </c>
      <c r="B64" s="51" t="s">
        <v>43</v>
      </c>
      <c r="C64" s="52">
        <v>0</v>
      </c>
      <c r="D64" s="52">
        <v>0</v>
      </c>
      <c r="E64" s="52"/>
      <c r="F64" s="52"/>
      <c r="G64" s="52"/>
      <c r="H64" s="52"/>
      <c r="I64" s="52"/>
      <c r="J64" s="52"/>
      <c r="K64" s="52"/>
      <c r="L64" s="52"/>
      <c r="M64" s="52"/>
      <c r="N64" s="52"/>
      <c r="O64" s="53">
        <f t="shared" si="13"/>
        <v>0</v>
      </c>
      <c r="P64" s="53">
        <v>0</v>
      </c>
    </row>
    <row r="65" spans="1:16" s="54" customFormat="1" ht="3" customHeight="1">
      <c r="A65" s="55"/>
      <c r="B65" s="55"/>
      <c r="C65" s="55"/>
      <c r="D65" s="55"/>
      <c r="E65" s="55"/>
      <c r="F65" s="55"/>
      <c r="G65" s="55"/>
      <c r="H65" s="55"/>
      <c r="I65" s="55"/>
      <c r="J65" s="55"/>
      <c r="K65" s="55"/>
      <c r="L65" s="55"/>
      <c r="M65" s="55"/>
      <c r="N65" s="55"/>
      <c r="O65" s="55"/>
      <c r="P65" s="55"/>
    </row>
    <row r="66" spans="1:16" s="54" customFormat="1">
      <c r="A66" s="56"/>
      <c r="B66" s="57" t="s">
        <v>44</v>
      </c>
      <c r="O66" s="56"/>
      <c r="P66" s="56"/>
    </row>
    <row r="67" spans="1:16" s="54" customFormat="1">
      <c r="A67" s="56"/>
      <c r="B67" s="57" t="s">
        <v>45</v>
      </c>
      <c r="O67" s="56"/>
      <c r="P67" s="56"/>
    </row>
    <row r="68" spans="1:16">
      <c r="A68" s="56"/>
      <c r="B68" s="57" t="s">
        <v>46</v>
      </c>
      <c r="C68" s="54"/>
      <c r="D68" s="54"/>
      <c r="E68" s="54"/>
      <c r="F68" s="54"/>
      <c r="G68" s="54"/>
      <c r="H68" s="54"/>
      <c r="I68" s="54"/>
      <c r="J68" s="54"/>
      <c r="K68" s="54"/>
      <c r="L68" s="54"/>
      <c r="M68" s="54"/>
      <c r="N68" s="54"/>
      <c r="O68" s="56"/>
      <c r="P68" s="56"/>
    </row>
    <row r="69" spans="1:16">
      <c r="A69" s="56"/>
      <c r="B69" s="57"/>
      <c r="C69" s="54"/>
      <c r="D69" s="54"/>
      <c r="E69" s="54"/>
      <c r="F69" s="54"/>
      <c r="G69" s="54"/>
      <c r="H69" s="54"/>
      <c r="I69" s="54"/>
      <c r="J69" s="54"/>
      <c r="K69" s="54"/>
      <c r="L69" s="54"/>
      <c r="M69" s="54"/>
      <c r="N69" s="54"/>
      <c r="O69" s="56"/>
      <c r="P69" s="56"/>
    </row>
    <row r="70" spans="1:16">
      <c r="B70" s="57" t="s">
        <v>76</v>
      </c>
    </row>
    <row r="71" spans="1:16">
      <c r="B71" s="57"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Q13" sqref="Q13"/>
    </sheetView>
  </sheetViews>
  <sheetFormatPr baseColWidth="10" defaultRowHeight="12.75"/>
  <cols>
    <col min="1" max="1" width="6" hidden="1" customWidth="1"/>
    <col min="2" max="2" width="22.28515625" customWidth="1"/>
    <col min="3" max="3" width="6.140625" bestFit="1" customWidth="1"/>
    <col min="4" max="4" width="7.5703125" customWidth="1"/>
    <col min="5" max="5" width="6.140625" hidden="1" customWidth="1"/>
    <col min="6" max="6" width="4.85546875" hidden="1" customWidth="1"/>
    <col min="7"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c r="B2" s="253" t="s">
        <v>301</v>
      </c>
      <c r="C2" s="253"/>
      <c r="D2" s="253"/>
      <c r="E2" s="253"/>
      <c r="F2" s="253"/>
      <c r="G2" s="253"/>
      <c r="H2" s="253"/>
      <c r="I2" s="253"/>
      <c r="J2" s="253"/>
      <c r="K2" s="253"/>
      <c r="L2" s="253"/>
      <c r="M2" s="253"/>
      <c r="N2" s="253"/>
      <c r="O2" s="253"/>
    </row>
    <row r="3" spans="2:18" ht="13.5" thickBot="1">
      <c r="B3" s="5"/>
      <c r="C3" s="5"/>
      <c r="D3" s="5"/>
      <c r="E3" s="5"/>
      <c r="F3" s="5"/>
      <c r="G3" s="5"/>
      <c r="H3" s="5"/>
      <c r="I3" s="5"/>
      <c r="J3" s="5"/>
      <c r="K3" s="5"/>
      <c r="L3" s="5"/>
      <c r="M3" s="5"/>
      <c r="N3" s="5"/>
      <c r="O3" s="5"/>
    </row>
    <row r="4" spans="2:18" ht="13.5" thickBot="1">
      <c r="B4" s="62" t="s">
        <v>51</v>
      </c>
      <c r="C4" s="63" t="s">
        <v>52</v>
      </c>
      <c r="D4" s="63" t="s">
        <v>53</v>
      </c>
      <c r="E4" s="63" t="s">
        <v>54</v>
      </c>
      <c r="F4" s="63" t="s">
        <v>55</v>
      </c>
      <c r="G4" s="63" t="s">
        <v>56</v>
      </c>
      <c r="H4" s="63" t="s">
        <v>57</v>
      </c>
      <c r="I4" s="63" t="s">
        <v>58</v>
      </c>
      <c r="J4" s="63" t="s">
        <v>59</v>
      </c>
      <c r="K4" s="63" t="s">
        <v>60</v>
      </c>
      <c r="L4" s="63" t="s">
        <v>61</v>
      </c>
      <c r="M4" s="63" t="s">
        <v>62</v>
      </c>
      <c r="N4" s="63" t="s">
        <v>63</v>
      </c>
      <c r="O4" s="64" t="s">
        <v>64</v>
      </c>
      <c r="P4" s="65"/>
      <c r="Q4" s="66"/>
      <c r="R4" s="66"/>
    </row>
    <row r="5" spans="2:18">
      <c r="B5" s="67" t="s">
        <v>65</v>
      </c>
      <c r="C5" s="68">
        <v>224</v>
      </c>
      <c r="D5" s="68">
        <v>228</v>
      </c>
      <c r="E5" s="68"/>
      <c r="F5" s="68"/>
      <c r="G5" s="68"/>
      <c r="H5" s="68"/>
      <c r="I5" s="68"/>
      <c r="J5" s="68"/>
      <c r="K5" s="68"/>
      <c r="L5" s="68"/>
      <c r="M5" s="68"/>
      <c r="N5" s="68"/>
      <c r="O5" s="69">
        <f>SUM(C5:N5)</f>
        <v>452</v>
      </c>
    </row>
    <row r="6" spans="2:18">
      <c r="B6" s="67" t="s">
        <v>66</v>
      </c>
      <c r="C6" s="68">
        <v>22</v>
      </c>
      <c r="D6" s="68">
        <v>14</v>
      </c>
      <c r="E6" s="68"/>
      <c r="F6" s="68"/>
      <c r="G6" s="68"/>
      <c r="H6" s="68"/>
      <c r="I6" s="68"/>
      <c r="J6" s="68"/>
      <c r="K6" s="68"/>
      <c r="L6" s="68"/>
      <c r="M6" s="68"/>
      <c r="N6" s="68"/>
      <c r="O6" s="69">
        <f t="shared" ref="O6:O12" si="0">SUM(C6:N6)</f>
        <v>36</v>
      </c>
    </row>
    <row r="7" spans="2:18">
      <c r="B7" s="67" t="s">
        <v>67</v>
      </c>
      <c r="C7" s="68">
        <v>4</v>
      </c>
      <c r="D7" s="68">
        <v>4</v>
      </c>
      <c r="E7" s="68"/>
      <c r="F7" s="68"/>
      <c r="G7" s="68"/>
      <c r="H7" s="68"/>
      <c r="I7" s="68"/>
      <c r="J7" s="68"/>
      <c r="K7" s="68"/>
      <c r="L7" s="68"/>
      <c r="M7" s="68"/>
      <c r="N7" s="68"/>
      <c r="O7" s="69">
        <f t="shared" si="0"/>
        <v>8</v>
      </c>
    </row>
    <row r="8" spans="2:18">
      <c r="B8" s="67" t="s">
        <v>68</v>
      </c>
      <c r="C8" s="68">
        <v>114</v>
      </c>
      <c r="D8" s="68">
        <v>117</v>
      </c>
      <c r="E8" s="68"/>
      <c r="F8" s="68"/>
      <c r="G8" s="68"/>
      <c r="H8" s="68"/>
      <c r="I8" s="68"/>
      <c r="J8" s="68"/>
      <c r="K8" s="68"/>
      <c r="L8" s="68"/>
      <c r="M8" s="68"/>
      <c r="N8" s="68"/>
      <c r="O8" s="69">
        <f t="shared" si="0"/>
        <v>231</v>
      </c>
    </row>
    <row r="9" spans="2:18">
      <c r="B9" s="67" t="s">
        <v>69</v>
      </c>
      <c r="C9" s="68">
        <v>6</v>
      </c>
      <c r="D9" s="68">
        <v>7</v>
      </c>
      <c r="E9" s="68"/>
      <c r="F9" s="68"/>
      <c r="G9" s="68"/>
      <c r="H9" s="68"/>
      <c r="I9" s="68"/>
      <c r="J9" s="68"/>
      <c r="K9" s="68"/>
      <c r="L9" s="68"/>
      <c r="M9" s="68"/>
      <c r="N9" s="68"/>
      <c r="O9" s="69">
        <f t="shared" si="0"/>
        <v>13</v>
      </c>
    </row>
    <row r="10" spans="2:18">
      <c r="B10" s="67" t="s">
        <v>70</v>
      </c>
      <c r="C10" s="68">
        <v>6</v>
      </c>
      <c r="D10" s="68">
        <v>7</v>
      </c>
      <c r="E10" s="68"/>
      <c r="F10" s="68"/>
      <c r="G10" s="68"/>
      <c r="H10" s="68"/>
      <c r="I10" s="68"/>
      <c r="J10" s="68"/>
      <c r="K10" s="68"/>
      <c r="L10" s="68"/>
      <c r="M10" s="68"/>
      <c r="N10" s="68"/>
      <c r="O10" s="69">
        <f t="shared" si="0"/>
        <v>13</v>
      </c>
    </row>
    <row r="11" spans="2:18">
      <c r="B11" s="67" t="s">
        <v>71</v>
      </c>
      <c r="C11" s="68">
        <v>0</v>
      </c>
      <c r="D11" s="68">
        <v>0</v>
      </c>
      <c r="E11" s="68"/>
      <c r="F11" s="68"/>
      <c r="G11" s="68"/>
      <c r="H11" s="68"/>
      <c r="I11" s="68"/>
      <c r="J11" s="68"/>
      <c r="K11" s="68"/>
      <c r="L11" s="68"/>
      <c r="M11" s="68"/>
      <c r="N11" s="68"/>
      <c r="O11" s="69">
        <f t="shared" si="0"/>
        <v>0</v>
      </c>
      <c r="P11" s="70"/>
    </row>
    <row r="12" spans="2:18" ht="13.5" thickBot="1">
      <c r="B12" s="71" t="s">
        <v>64</v>
      </c>
      <c r="C12" s="72">
        <f t="shared" ref="C12:N12" si="1">SUM(C5:C11)</f>
        <v>376</v>
      </c>
      <c r="D12" s="72">
        <f t="shared" si="1"/>
        <v>377</v>
      </c>
      <c r="E12" s="72">
        <f t="shared" si="1"/>
        <v>0</v>
      </c>
      <c r="F12" s="72">
        <f t="shared" si="1"/>
        <v>0</v>
      </c>
      <c r="G12" s="72">
        <f t="shared" si="1"/>
        <v>0</v>
      </c>
      <c r="H12" s="72">
        <f t="shared" si="1"/>
        <v>0</v>
      </c>
      <c r="I12" s="72">
        <f t="shared" si="1"/>
        <v>0</v>
      </c>
      <c r="J12" s="72">
        <f t="shared" si="1"/>
        <v>0</v>
      </c>
      <c r="K12" s="72">
        <f t="shared" si="1"/>
        <v>0</v>
      </c>
      <c r="L12" s="72">
        <f t="shared" si="1"/>
        <v>0</v>
      </c>
      <c r="M12" s="72">
        <f t="shared" si="1"/>
        <v>0</v>
      </c>
      <c r="N12" s="72">
        <f t="shared" si="1"/>
        <v>0</v>
      </c>
      <c r="O12" s="69">
        <f t="shared" si="0"/>
        <v>753</v>
      </c>
    </row>
    <row r="13" spans="2:18">
      <c r="B13" s="5"/>
      <c r="C13" s="5"/>
      <c r="D13" s="5"/>
      <c r="E13" s="5"/>
      <c r="F13" s="5"/>
      <c r="G13" s="5"/>
      <c r="H13" s="5"/>
      <c r="I13" s="5"/>
      <c r="J13" s="5"/>
      <c r="K13" s="5"/>
      <c r="L13" s="5"/>
      <c r="M13" s="5"/>
      <c r="N13" s="5"/>
      <c r="O13" s="5"/>
    </row>
    <row r="14" spans="2:18" ht="24" customHeight="1">
      <c r="B14" s="253" t="s">
        <v>302</v>
      </c>
      <c r="C14" s="253"/>
      <c r="D14" s="253"/>
      <c r="E14" s="253"/>
      <c r="F14" s="253"/>
      <c r="G14" s="253"/>
      <c r="H14" s="253"/>
      <c r="I14" s="253"/>
      <c r="J14" s="253"/>
      <c r="K14" s="253"/>
      <c r="L14" s="253"/>
      <c r="M14" s="253"/>
      <c r="N14" s="253"/>
      <c r="O14" s="253"/>
    </row>
    <row r="15" spans="2:18" ht="13.5" thickBot="1">
      <c r="B15" s="5"/>
      <c r="C15" s="5"/>
      <c r="D15" s="5"/>
      <c r="E15" s="5"/>
      <c r="F15" s="5"/>
      <c r="G15" s="5"/>
      <c r="H15" s="5"/>
      <c r="I15" s="5"/>
      <c r="J15" s="5"/>
      <c r="K15" s="5"/>
      <c r="L15" s="5"/>
      <c r="M15" s="5"/>
      <c r="N15" s="5"/>
      <c r="O15" s="5"/>
    </row>
    <row r="16" spans="2:18" ht="13.5" thickBot="1">
      <c r="B16" s="62" t="s">
        <v>51</v>
      </c>
      <c r="C16" s="63" t="s">
        <v>52</v>
      </c>
      <c r="D16" s="63" t="s">
        <v>53</v>
      </c>
      <c r="E16" s="63" t="s">
        <v>54</v>
      </c>
      <c r="F16" s="63" t="s">
        <v>55</v>
      </c>
      <c r="G16" s="63" t="s">
        <v>56</v>
      </c>
      <c r="H16" s="63" t="s">
        <v>57</v>
      </c>
      <c r="I16" s="63" t="s">
        <v>58</v>
      </c>
      <c r="J16" s="63" t="s">
        <v>59</v>
      </c>
      <c r="K16" s="63" t="s">
        <v>60</v>
      </c>
      <c r="L16" s="63" t="s">
        <v>61</v>
      </c>
      <c r="M16" s="63" t="s">
        <v>62</v>
      </c>
      <c r="N16" s="63" t="s">
        <v>63</v>
      </c>
      <c r="O16" s="64" t="s">
        <v>64</v>
      </c>
    </row>
    <row r="17" spans="2:15">
      <c r="B17" s="67" t="s">
        <v>65</v>
      </c>
      <c r="C17" s="73">
        <v>19</v>
      </c>
      <c r="D17" s="73">
        <v>15</v>
      </c>
      <c r="E17" s="74"/>
      <c r="F17" s="74"/>
      <c r="G17" s="74"/>
      <c r="H17" s="74"/>
      <c r="I17" s="74"/>
      <c r="J17" s="74"/>
      <c r="K17" s="74"/>
      <c r="L17" s="74"/>
      <c r="M17" s="74"/>
      <c r="N17" s="74"/>
      <c r="O17" s="69">
        <f>SUM(C17:N17)</f>
        <v>34</v>
      </c>
    </row>
    <row r="18" spans="2:15">
      <c r="B18" s="67" t="s">
        <v>66</v>
      </c>
      <c r="C18" s="75">
        <v>7</v>
      </c>
      <c r="D18" s="73">
        <v>19</v>
      </c>
      <c r="E18" s="76"/>
      <c r="F18" s="76"/>
      <c r="G18" s="76"/>
      <c r="H18" s="76"/>
      <c r="I18" s="76"/>
      <c r="J18" s="76"/>
      <c r="K18" s="76"/>
      <c r="L18" s="76"/>
      <c r="M18" s="76"/>
      <c r="N18" s="76"/>
      <c r="O18" s="69">
        <f t="shared" ref="O18:O27" si="2">SUM(C18:N18)</f>
        <v>26</v>
      </c>
    </row>
    <row r="19" spans="2:15">
      <c r="B19" s="67" t="s">
        <v>72</v>
      </c>
      <c r="C19" s="73">
        <v>0</v>
      </c>
      <c r="D19" s="73">
        <v>4</v>
      </c>
      <c r="E19" s="74"/>
      <c r="F19" s="74"/>
      <c r="G19" s="74"/>
      <c r="H19" s="74"/>
      <c r="I19" s="74"/>
      <c r="J19" s="74"/>
      <c r="K19" s="74"/>
      <c r="L19" s="74"/>
      <c r="M19" s="74"/>
      <c r="N19" s="74"/>
      <c r="O19" s="69">
        <f t="shared" si="2"/>
        <v>4</v>
      </c>
    </row>
    <row r="20" spans="2:15">
      <c r="B20" s="67" t="s">
        <v>68</v>
      </c>
      <c r="C20" s="73">
        <v>25</v>
      </c>
      <c r="D20" s="73">
        <v>49</v>
      </c>
      <c r="E20" s="74"/>
      <c r="F20" s="74"/>
      <c r="G20" s="74"/>
      <c r="H20" s="74"/>
      <c r="I20" s="74"/>
      <c r="J20" s="74"/>
      <c r="K20" s="74"/>
      <c r="L20" s="74"/>
      <c r="M20" s="74"/>
      <c r="N20" s="74"/>
      <c r="O20" s="69">
        <f t="shared" si="2"/>
        <v>74</v>
      </c>
    </row>
    <row r="21" spans="2:15">
      <c r="B21" s="67" t="s">
        <v>73</v>
      </c>
      <c r="C21" s="73">
        <v>2</v>
      </c>
      <c r="D21" s="73">
        <v>1</v>
      </c>
      <c r="E21" s="74"/>
      <c r="F21" s="74"/>
      <c r="G21" s="74"/>
      <c r="H21" s="74"/>
      <c r="I21" s="74"/>
      <c r="J21" s="74"/>
      <c r="K21" s="74"/>
      <c r="L21" s="74"/>
      <c r="M21" s="74"/>
      <c r="N21" s="74"/>
      <c r="O21" s="69">
        <f t="shared" si="2"/>
        <v>3</v>
      </c>
    </row>
    <row r="22" spans="2:15">
      <c r="B22" s="67" t="s">
        <v>69</v>
      </c>
      <c r="C22" s="73">
        <v>3</v>
      </c>
      <c r="D22" s="73">
        <v>1</v>
      </c>
      <c r="E22" s="74"/>
      <c r="F22" s="74"/>
      <c r="G22" s="74"/>
      <c r="H22" s="74"/>
      <c r="I22" s="74"/>
      <c r="J22" s="74"/>
      <c r="K22" s="74"/>
      <c r="L22" s="74"/>
      <c r="M22" s="74"/>
      <c r="N22" s="74"/>
      <c r="O22" s="69">
        <f t="shared" si="2"/>
        <v>4</v>
      </c>
    </row>
    <row r="23" spans="2:15">
      <c r="B23" s="67" t="s">
        <v>108</v>
      </c>
      <c r="C23" s="73">
        <v>0</v>
      </c>
      <c r="D23" s="73">
        <v>0</v>
      </c>
      <c r="E23" s="74"/>
      <c r="F23" s="74"/>
      <c r="G23" s="74"/>
      <c r="H23" s="74"/>
      <c r="I23" s="74"/>
      <c r="J23" s="74"/>
      <c r="K23" s="74"/>
      <c r="L23" s="74"/>
      <c r="M23" s="74"/>
      <c r="N23" s="74"/>
      <c r="O23" s="69">
        <f t="shared" si="2"/>
        <v>0</v>
      </c>
    </row>
    <row r="24" spans="2:15">
      <c r="B24" s="67" t="s">
        <v>70</v>
      </c>
      <c r="C24" s="73">
        <v>1</v>
      </c>
      <c r="D24" s="73">
        <v>1</v>
      </c>
      <c r="E24" s="74"/>
      <c r="F24" s="74"/>
      <c r="G24" s="74"/>
      <c r="H24" s="74"/>
      <c r="I24" s="74"/>
      <c r="J24" s="74"/>
      <c r="K24" s="74"/>
      <c r="L24" s="74"/>
      <c r="M24" s="74"/>
      <c r="N24" s="74"/>
      <c r="O24" s="69">
        <f t="shared" si="2"/>
        <v>2</v>
      </c>
    </row>
    <row r="25" spans="2:15">
      <c r="B25" s="67" t="s">
        <v>74</v>
      </c>
      <c r="C25" s="73">
        <v>0</v>
      </c>
      <c r="D25" s="73">
        <v>0</v>
      </c>
      <c r="E25" s="74"/>
      <c r="F25" s="74"/>
      <c r="G25" s="74"/>
      <c r="H25" s="74"/>
      <c r="I25" s="74"/>
      <c r="J25" s="74"/>
      <c r="K25" s="74"/>
      <c r="L25" s="74"/>
      <c r="M25" s="74"/>
      <c r="N25" s="74"/>
      <c r="O25" s="69">
        <f t="shared" si="2"/>
        <v>0</v>
      </c>
    </row>
    <row r="26" spans="2:15">
      <c r="B26" s="67" t="s">
        <v>75</v>
      </c>
      <c r="C26" s="73">
        <v>0</v>
      </c>
      <c r="D26" s="73">
        <v>1</v>
      </c>
      <c r="E26" s="74"/>
      <c r="F26" s="74"/>
      <c r="G26" s="74"/>
      <c r="H26" s="74"/>
      <c r="I26" s="74"/>
      <c r="J26" s="74"/>
      <c r="K26" s="74"/>
      <c r="L26" s="74"/>
      <c r="M26" s="74"/>
      <c r="N26" s="74"/>
      <c r="O26" s="69">
        <f t="shared" si="2"/>
        <v>1</v>
      </c>
    </row>
    <row r="27" spans="2:15">
      <c r="B27" s="67" t="s">
        <v>71</v>
      </c>
      <c r="C27" s="73">
        <v>0</v>
      </c>
      <c r="D27" s="73">
        <v>0</v>
      </c>
      <c r="E27" s="74"/>
      <c r="F27" s="74"/>
      <c r="G27" s="74"/>
      <c r="H27" s="74"/>
      <c r="I27" s="74"/>
      <c r="J27" s="74"/>
      <c r="K27" s="74"/>
      <c r="L27" s="74"/>
      <c r="M27" s="74"/>
      <c r="N27" s="74"/>
      <c r="O27" s="69">
        <f t="shared" si="2"/>
        <v>0</v>
      </c>
    </row>
    <row r="28" spans="2:15" ht="13.5" thickBot="1">
      <c r="B28" s="71" t="s">
        <v>64</v>
      </c>
      <c r="C28" s="77">
        <f t="shared" ref="C28:N28" si="3">SUM(C17:C27)</f>
        <v>57</v>
      </c>
      <c r="D28" s="77">
        <f t="shared" si="3"/>
        <v>91</v>
      </c>
      <c r="E28" s="77">
        <f t="shared" si="3"/>
        <v>0</v>
      </c>
      <c r="F28" s="77">
        <f t="shared" si="3"/>
        <v>0</v>
      </c>
      <c r="G28" s="77">
        <f t="shared" si="3"/>
        <v>0</v>
      </c>
      <c r="H28" s="77">
        <f t="shared" si="3"/>
        <v>0</v>
      </c>
      <c r="I28" s="77">
        <f t="shared" si="3"/>
        <v>0</v>
      </c>
      <c r="J28" s="77">
        <f t="shared" si="3"/>
        <v>0</v>
      </c>
      <c r="K28" s="77">
        <f t="shared" si="3"/>
        <v>0</v>
      </c>
      <c r="L28" s="77">
        <f t="shared" si="3"/>
        <v>0</v>
      </c>
      <c r="M28" s="77">
        <f t="shared" si="3"/>
        <v>0</v>
      </c>
      <c r="N28" s="77">
        <f t="shared" si="3"/>
        <v>0</v>
      </c>
      <c r="O28" s="69">
        <f>SUM(C28:N28)</f>
        <v>148</v>
      </c>
    </row>
    <row r="29" spans="2:15">
      <c r="B29" s="5"/>
      <c r="C29" s="5"/>
      <c r="D29" s="5"/>
      <c r="E29" s="5"/>
      <c r="F29" s="5"/>
      <c r="G29" s="5"/>
      <c r="H29" s="5"/>
      <c r="I29" s="5"/>
      <c r="J29" s="5"/>
      <c r="K29" s="5"/>
      <c r="L29" s="5"/>
      <c r="M29" s="5"/>
      <c r="N29" s="5"/>
      <c r="O29" s="5"/>
    </row>
    <row r="30" spans="2:15" ht="24" customHeight="1">
      <c r="B30" s="253" t="s">
        <v>303</v>
      </c>
      <c r="C30" s="253"/>
      <c r="D30" s="253"/>
      <c r="E30" s="253"/>
      <c r="F30" s="253"/>
      <c r="G30" s="253"/>
      <c r="H30" s="253"/>
      <c r="I30" s="253"/>
      <c r="J30" s="253"/>
      <c r="K30" s="253"/>
      <c r="L30" s="253"/>
      <c r="M30" s="253"/>
      <c r="N30" s="253"/>
      <c r="O30" s="253"/>
    </row>
    <row r="31" spans="2:15" ht="13.5" thickBot="1">
      <c r="B31" s="78"/>
      <c r="C31" s="78"/>
      <c r="D31" s="78"/>
      <c r="E31" s="78"/>
      <c r="F31" s="78"/>
      <c r="G31" s="78"/>
      <c r="H31" s="78"/>
      <c r="I31" s="78"/>
      <c r="J31" s="78"/>
      <c r="K31" s="78"/>
      <c r="L31" s="78"/>
      <c r="M31" s="78"/>
      <c r="N31" s="78"/>
      <c r="O31" s="78"/>
    </row>
    <row r="32" spans="2:15" ht="13.5" thickBot="1">
      <c r="B32" s="62" t="s">
        <v>51</v>
      </c>
      <c r="C32" s="63" t="s">
        <v>52</v>
      </c>
      <c r="D32" s="63" t="s">
        <v>53</v>
      </c>
      <c r="E32" s="63" t="s">
        <v>54</v>
      </c>
      <c r="F32" s="63" t="s">
        <v>55</v>
      </c>
      <c r="G32" s="63" t="s">
        <v>56</v>
      </c>
      <c r="H32" s="63" t="s">
        <v>57</v>
      </c>
      <c r="I32" s="63" t="s">
        <v>58</v>
      </c>
      <c r="J32" s="63" t="s">
        <v>59</v>
      </c>
      <c r="K32" s="63" t="s">
        <v>60</v>
      </c>
      <c r="L32" s="63" t="s">
        <v>61</v>
      </c>
      <c r="M32" s="63" t="s">
        <v>62</v>
      </c>
      <c r="N32" s="63" t="s">
        <v>63</v>
      </c>
      <c r="O32" s="64" t="s">
        <v>64</v>
      </c>
    </row>
    <row r="33" spans="2:15">
      <c r="B33" s="67" t="s">
        <v>65</v>
      </c>
      <c r="C33" s="73">
        <v>7</v>
      </c>
      <c r="D33" s="73">
        <v>17</v>
      </c>
      <c r="E33" s="74"/>
      <c r="F33" s="74"/>
      <c r="G33" s="74"/>
      <c r="H33" s="74"/>
      <c r="I33" s="74"/>
      <c r="J33" s="74"/>
      <c r="K33" s="74"/>
      <c r="L33" s="74"/>
      <c r="M33" s="74"/>
      <c r="N33" s="74"/>
      <c r="O33" s="69">
        <f>SUM(C33:N33)</f>
        <v>24</v>
      </c>
    </row>
    <row r="34" spans="2:15">
      <c r="B34" s="67" t="s">
        <v>66</v>
      </c>
      <c r="C34" s="75">
        <v>3</v>
      </c>
      <c r="D34" s="73">
        <v>10</v>
      </c>
      <c r="E34" s="76"/>
      <c r="F34" s="76"/>
      <c r="G34" s="76"/>
      <c r="H34" s="76"/>
      <c r="I34" s="76"/>
      <c r="J34" s="76"/>
      <c r="K34" s="76"/>
      <c r="L34" s="76"/>
      <c r="M34" s="76"/>
      <c r="N34" s="76"/>
      <c r="O34" s="69">
        <f t="shared" ref="O34:O42" si="4">SUM(C34:N34)</f>
        <v>13</v>
      </c>
    </row>
    <row r="35" spans="2:15">
      <c r="B35" s="67" t="s">
        <v>72</v>
      </c>
      <c r="C35" s="73">
        <v>0</v>
      </c>
      <c r="D35" s="73">
        <v>0</v>
      </c>
      <c r="E35" s="74"/>
      <c r="F35" s="74"/>
      <c r="G35" s="74"/>
      <c r="H35" s="74"/>
      <c r="I35" s="74"/>
      <c r="J35" s="74"/>
      <c r="K35" s="74"/>
      <c r="L35" s="74"/>
      <c r="M35" s="74"/>
      <c r="N35" s="74"/>
      <c r="O35" s="69">
        <f t="shared" si="4"/>
        <v>0</v>
      </c>
    </row>
    <row r="36" spans="2:15">
      <c r="B36" s="67" t="s">
        <v>68</v>
      </c>
      <c r="C36" s="73">
        <v>44</v>
      </c>
      <c r="D36" s="73">
        <v>5</v>
      </c>
      <c r="E36" s="74"/>
      <c r="F36" s="74"/>
      <c r="G36" s="74"/>
      <c r="H36" s="74"/>
      <c r="I36" s="74"/>
      <c r="J36" s="74"/>
      <c r="K36" s="74"/>
      <c r="L36" s="74"/>
      <c r="M36" s="74"/>
      <c r="N36" s="74"/>
      <c r="O36" s="69">
        <f t="shared" si="4"/>
        <v>49</v>
      </c>
    </row>
    <row r="37" spans="2:15">
      <c r="B37" s="67" t="s">
        <v>73</v>
      </c>
      <c r="C37" s="73">
        <v>0</v>
      </c>
      <c r="D37" s="73">
        <v>0</v>
      </c>
      <c r="E37" s="74"/>
      <c r="F37" s="74"/>
      <c r="G37" s="74"/>
      <c r="H37" s="74"/>
      <c r="I37" s="74"/>
      <c r="J37" s="74"/>
      <c r="K37" s="74"/>
      <c r="L37" s="74"/>
      <c r="M37" s="74"/>
      <c r="N37" s="74"/>
      <c r="O37" s="69">
        <f t="shared" si="4"/>
        <v>0</v>
      </c>
    </row>
    <row r="38" spans="2:15">
      <c r="B38" s="67" t="s">
        <v>69</v>
      </c>
      <c r="C38" s="73">
        <v>0</v>
      </c>
      <c r="D38" s="73">
        <v>0</v>
      </c>
      <c r="E38" s="74"/>
      <c r="F38" s="74"/>
      <c r="G38" s="74"/>
      <c r="H38" s="74"/>
      <c r="I38" s="74"/>
      <c r="J38" s="74"/>
      <c r="K38" s="74"/>
      <c r="L38" s="74"/>
      <c r="M38" s="74"/>
      <c r="N38" s="74"/>
      <c r="O38" s="69">
        <f t="shared" si="4"/>
        <v>0</v>
      </c>
    </row>
    <row r="39" spans="2:15">
      <c r="B39" s="67" t="s">
        <v>70</v>
      </c>
      <c r="C39" s="73">
        <v>0</v>
      </c>
      <c r="D39" s="73">
        <v>0</v>
      </c>
      <c r="E39" s="74"/>
      <c r="F39" s="74"/>
      <c r="G39" s="74"/>
      <c r="H39" s="74"/>
      <c r="I39" s="74"/>
      <c r="J39" s="74"/>
      <c r="K39" s="74"/>
      <c r="L39" s="74"/>
      <c r="M39" s="74"/>
      <c r="N39" s="74"/>
      <c r="O39" s="69">
        <f t="shared" si="4"/>
        <v>0</v>
      </c>
    </row>
    <row r="40" spans="2:15">
      <c r="B40" s="67" t="s">
        <v>74</v>
      </c>
      <c r="C40" s="73">
        <v>0</v>
      </c>
      <c r="D40" s="73">
        <v>0</v>
      </c>
      <c r="E40" s="74"/>
      <c r="F40" s="74"/>
      <c r="G40" s="74"/>
      <c r="H40" s="74"/>
      <c r="I40" s="74"/>
      <c r="J40" s="74"/>
      <c r="K40" s="74"/>
      <c r="L40" s="74"/>
      <c r="M40" s="74"/>
      <c r="N40" s="74"/>
      <c r="O40" s="69">
        <f t="shared" si="4"/>
        <v>0</v>
      </c>
    </row>
    <row r="41" spans="2:15">
      <c r="B41" s="67" t="s">
        <v>75</v>
      </c>
      <c r="C41" s="73">
        <v>0</v>
      </c>
      <c r="D41" s="73">
        <v>0</v>
      </c>
      <c r="E41" s="74"/>
      <c r="F41" s="74"/>
      <c r="G41" s="74"/>
      <c r="H41" s="74"/>
      <c r="I41" s="74"/>
      <c r="J41" s="74"/>
      <c r="K41" s="74"/>
      <c r="L41" s="74"/>
      <c r="M41" s="74"/>
      <c r="N41" s="74"/>
      <c r="O41" s="69">
        <f t="shared" si="4"/>
        <v>0</v>
      </c>
    </row>
    <row r="42" spans="2:15">
      <c r="B42" s="67" t="s">
        <v>71</v>
      </c>
      <c r="C42" s="73">
        <v>2</v>
      </c>
      <c r="D42" s="73">
        <v>0</v>
      </c>
      <c r="E42" s="74"/>
      <c r="F42" s="74"/>
      <c r="G42" s="74"/>
      <c r="H42" s="74"/>
      <c r="I42" s="74"/>
      <c r="J42" s="74"/>
      <c r="K42" s="74"/>
      <c r="L42" s="74"/>
      <c r="M42" s="74"/>
      <c r="N42" s="74"/>
      <c r="O42" s="69">
        <f t="shared" si="4"/>
        <v>2</v>
      </c>
    </row>
    <row r="43" spans="2:15" ht="13.5" thickBot="1">
      <c r="B43" s="71" t="s">
        <v>64</v>
      </c>
      <c r="C43" s="77">
        <f t="shared" ref="C43:N43" si="5">SUM(C33:C42)</f>
        <v>56</v>
      </c>
      <c r="D43" s="77">
        <f t="shared" si="5"/>
        <v>32</v>
      </c>
      <c r="E43" s="77">
        <f t="shared" si="5"/>
        <v>0</v>
      </c>
      <c r="F43" s="77">
        <f t="shared" si="5"/>
        <v>0</v>
      </c>
      <c r="G43" s="77">
        <f t="shared" si="5"/>
        <v>0</v>
      </c>
      <c r="H43" s="77">
        <f t="shared" si="5"/>
        <v>0</v>
      </c>
      <c r="I43" s="77">
        <f t="shared" si="5"/>
        <v>0</v>
      </c>
      <c r="J43" s="77">
        <f t="shared" si="5"/>
        <v>0</v>
      </c>
      <c r="K43" s="77">
        <f t="shared" si="5"/>
        <v>0</v>
      </c>
      <c r="L43" s="77">
        <f t="shared" si="5"/>
        <v>0</v>
      </c>
      <c r="M43" s="77">
        <f t="shared" si="5"/>
        <v>0</v>
      </c>
      <c r="N43" s="77">
        <f t="shared" si="5"/>
        <v>0</v>
      </c>
      <c r="O43" s="69">
        <f>SUM(C43:N43)</f>
        <v>88</v>
      </c>
    </row>
    <row r="44" spans="2:15">
      <c r="B44" s="5"/>
      <c r="C44" s="5"/>
      <c r="D44" s="5"/>
      <c r="E44" s="5"/>
      <c r="F44" s="5"/>
      <c r="G44" s="5"/>
      <c r="H44" s="5"/>
      <c r="I44" s="5"/>
      <c r="J44" s="5"/>
      <c r="K44" s="5"/>
      <c r="L44" s="5"/>
      <c r="M44" s="5"/>
      <c r="N44" s="5"/>
      <c r="O44" s="5"/>
    </row>
    <row r="45" spans="2:15" ht="24" customHeight="1">
      <c r="B45" s="253" t="s">
        <v>304</v>
      </c>
      <c r="C45" s="253"/>
      <c r="D45" s="253"/>
      <c r="E45" s="253"/>
      <c r="F45" s="253"/>
      <c r="G45" s="253"/>
      <c r="H45" s="253"/>
      <c r="I45" s="253"/>
      <c r="J45" s="253"/>
      <c r="K45" s="253"/>
      <c r="L45" s="253"/>
      <c r="M45" s="253"/>
      <c r="N45" s="253"/>
      <c r="O45" s="253"/>
    </row>
    <row r="46" spans="2:15" ht="13.5" thickBot="1">
      <c r="B46" s="5"/>
      <c r="C46" s="5"/>
      <c r="D46" s="5"/>
      <c r="E46" s="5"/>
      <c r="F46" s="5"/>
      <c r="G46" s="5"/>
      <c r="H46" s="5"/>
      <c r="I46" s="5"/>
      <c r="J46" s="5"/>
      <c r="K46" s="5"/>
      <c r="L46" s="5"/>
      <c r="M46" s="5"/>
      <c r="N46" s="5"/>
      <c r="O46" s="5"/>
    </row>
    <row r="47" spans="2:15" ht="13.5" thickBot="1">
      <c r="B47" s="62" t="s">
        <v>51</v>
      </c>
      <c r="C47" s="63" t="s">
        <v>52</v>
      </c>
      <c r="D47" s="63" t="s">
        <v>53</v>
      </c>
      <c r="E47" s="63" t="s">
        <v>54</v>
      </c>
      <c r="F47" s="63" t="s">
        <v>55</v>
      </c>
      <c r="G47" s="63" t="s">
        <v>56</v>
      </c>
      <c r="H47" s="63" t="s">
        <v>57</v>
      </c>
      <c r="I47" s="63" t="s">
        <v>58</v>
      </c>
      <c r="J47" s="63" t="s">
        <v>59</v>
      </c>
      <c r="K47" s="63" t="s">
        <v>60</v>
      </c>
      <c r="L47" s="63" t="s">
        <v>61</v>
      </c>
      <c r="M47" s="63" t="s">
        <v>62</v>
      </c>
      <c r="N47" s="63" t="s">
        <v>63</v>
      </c>
      <c r="O47" s="64" t="s">
        <v>64</v>
      </c>
    </row>
    <row r="48" spans="2:15">
      <c r="B48" s="67" t="s">
        <v>69</v>
      </c>
      <c r="C48" s="73">
        <v>2</v>
      </c>
      <c r="D48" s="73">
        <v>4</v>
      </c>
      <c r="E48" s="74"/>
      <c r="F48" s="74"/>
      <c r="G48" s="74"/>
      <c r="H48" s="74"/>
      <c r="I48" s="74"/>
      <c r="J48" s="74"/>
      <c r="K48" s="74"/>
      <c r="L48" s="74"/>
      <c r="M48" s="74"/>
      <c r="N48" s="74"/>
      <c r="O48" s="69">
        <f>SUM(C48:N48)</f>
        <v>6</v>
      </c>
    </row>
    <row r="49" spans="2:15" ht="13.5" thickBot="1">
      <c r="B49" s="71" t="s">
        <v>64</v>
      </c>
      <c r="C49" s="77">
        <f t="shared" ref="C49:M49" si="6">C48</f>
        <v>2</v>
      </c>
      <c r="D49" s="77">
        <f t="shared" si="6"/>
        <v>4</v>
      </c>
      <c r="E49" s="77">
        <f t="shared" si="6"/>
        <v>0</v>
      </c>
      <c r="F49" s="77">
        <f t="shared" si="6"/>
        <v>0</v>
      </c>
      <c r="G49" s="77">
        <f t="shared" si="6"/>
        <v>0</v>
      </c>
      <c r="H49" s="77">
        <f t="shared" si="6"/>
        <v>0</v>
      </c>
      <c r="I49" s="77">
        <f t="shared" si="6"/>
        <v>0</v>
      </c>
      <c r="J49" s="77">
        <f t="shared" si="6"/>
        <v>0</v>
      </c>
      <c r="K49" s="77">
        <f t="shared" si="6"/>
        <v>0</v>
      </c>
      <c r="L49" s="77">
        <f t="shared" si="6"/>
        <v>0</v>
      </c>
      <c r="M49" s="77">
        <f t="shared" si="6"/>
        <v>0</v>
      </c>
      <c r="N49" s="77">
        <f>N48</f>
        <v>0</v>
      </c>
      <c r="O49" s="69">
        <f>SUM(C49:N49)</f>
        <v>6</v>
      </c>
    </row>
    <row r="50" spans="2:15">
      <c r="B50" s="5"/>
      <c r="C50" s="5"/>
      <c r="D50" s="5"/>
      <c r="E50" s="5"/>
      <c r="F50" s="5"/>
      <c r="G50" s="5"/>
      <c r="H50" s="5"/>
      <c r="I50" s="5"/>
      <c r="J50" s="5"/>
      <c r="K50" s="5"/>
      <c r="L50" s="5"/>
      <c r="M50" s="5"/>
      <c r="N50" s="5"/>
      <c r="O50" s="5"/>
    </row>
    <row r="51" spans="2:15">
      <c r="B51" s="57" t="s">
        <v>44</v>
      </c>
      <c r="C51" s="5"/>
      <c r="D51" s="5"/>
      <c r="E51" s="5"/>
      <c r="F51" s="5"/>
      <c r="G51" s="5"/>
      <c r="H51" s="5"/>
      <c r="I51" s="5"/>
      <c r="J51" s="5"/>
      <c r="K51" s="5"/>
      <c r="L51" s="5"/>
      <c r="M51" s="5"/>
      <c r="N51" s="5"/>
      <c r="O51" s="5"/>
    </row>
    <row r="52" spans="2:15">
      <c r="B52" s="57" t="s">
        <v>45</v>
      </c>
      <c r="C52" s="5"/>
      <c r="D52" s="5"/>
      <c r="E52" s="5"/>
      <c r="F52" s="5"/>
      <c r="G52" s="5"/>
      <c r="H52" s="5"/>
      <c r="I52" s="5"/>
      <c r="J52" s="5"/>
      <c r="K52" s="5"/>
      <c r="L52" s="5"/>
      <c r="M52" s="5"/>
      <c r="N52" s="5"/>
      <c r="O52" s="5"/>
    </row>
    <row r="53" spans="2:15">
      <c r="B53" s="57"/>
      <c r="C53" s="5"/>
      <c r="D53" s="5"/>
      <c r="E53" s="5"/>
      <c r="F53" s="5"/>
      <c r="G53" s="5"/>
      <c r="H53" s="5"/>
      <c r="I53" s="5"/>
      <c r="J53" s="5"/>
      <c r="K53" s="5"/>
      <c r="L53" s="5"/>
      <c r="M53" s="5"/>
      <c r="N53" s="5"/>
      <c r="O53" s="5"/>
    </row>
    <row r="54" spans="2:15">
      <c r="B54" s="55"/>
      <c r="C54" s="5"/>
      <c r="D54" s="5"/>
      <c r="E54" s="5"/>
      <c r="F54" s="5"/>
      <c r="G54" s="5"/>
      <c r="H54" s="5"/>
      <c r="I54" s="5"/>
      <c r="J54" s="5"/>
      <c r="K54" s="5"/>
      <c r="L54" s="5"/>
      <c r="M54" s="5"/>
      <c r="N54" s="5"/>
      <c r="O54" s="5"/>
    </row>
    <row r="55" spans="2:15">
      <c r="B55" s="5"/>
      <c r="C55" s="5"/>
      <c r="D55" s="5"/>
      <c r="E55" s="5"/>
      <c r="F55" s="5"/>
      <c r="G55" s="5"/>
      <c r="H55" s="5"/>
      <c r="I55" s="5"/>
      <c r="J55" s="5"/>
      <c r="K55" s="5"/>
      <c r="L55" s="5"/>
      <c r="M55" s="5"/>
      <c r="N55" s="5"/>
      <c r="O55" s="5"/>
    </row>
    <row r="56" spans="2:15">
      <c r="B56" s="5"/>
      <c r="C56" s="5"/>
      <c r="D56" s="5"/>
      <c r="E56" s="5"/>
      <c r="F56" s="5"/>
      <c r="G56" s="5"/>
      <c r="H56" s="5"/>
      <c r="I56" s="5"/>
      <c r="J56" s="5"/>
      <c r="K56" s="5"/>
      <c r="L56" s="5"/>
      <c r="M56" s="5"/>
      <c r="N56" s="5"/>
      <c r="O56" s="5"/>
    </row>
    <row r="57" spans="2:15">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7"/>
  <sheetViews>
    <sheetView showGridLines="0" view="pageBreakPreview" topLeftCell="B1" zoomScale="120" zoomScaleNormal="100" zoomScaleSheetLayoutView="120" workbookViewId="0">
      <pane xSplit="1" topLeftCell="C1" activePane="topRight" state="frozen"/>
      <selection activeCell="F17" sqref="F17:G17"/>
      <selection pane="topRight" activeCell="P79" sqref="P79"/>
    </sheetView>
  </sheetViews>
  <sheetFormatPr baseColWidth="10" defaultRowHeight="12"/>
  <cols>
    <col min="1" max="1" width="3.42578125" style="66" hidden="1" customWidth="1"/>
    <col min="2" max="2" width="21.5703125" style="66" customWidth="1"/>
    <col min="3" max="4" width="10" style="66" customWidth="1"/>
    <col min="5" max="5" width="10" style="66" hidden="1" customWidth="1"/>
    <col min="6" max="6" width="8.85546875" style="66" hidden="1" customWidth="1"/>
    <col min="7" max="7" width="9.5703125" style="66" hidden="1" customWidth="1"/>
    <col min="8" max="8" width="9.85546875" style="66" hidden="1" customWidth="1"/>
    <col min="9" max="9" width="8.85546875" style="66" hidden="1" customWidth="1"/>
    <col min="10" max="14" width="10.28515625" style="66" hidden="1" customWidth="1"/>
    <col min="15" max="15" width="12.28515625" style="66" bestFit="1" customWidth="1"/>
    <col min="16" max="16" width="13.85546875" style="66" customWidth="1"/>
    <col min="17" max="256" width="11.42578125" style="66"/>
    <col min="257" max="257" width="0" style="66" hidden="1" customWidth="1"/>
    <col min="258" max="258" width="21.5703125" style="66" customWidth="1"/>
    <col min="259" max="259" width="10" style="66" bestFit="1" customWidth="1"/>
    <col min="260" max="261" width="10" style="66" customWidth="1"/>
    <col min="262" max="262" width="8.85546875" style="66" customWidth="1"/>
    <col min="263" max="263" width="9.7109375" style="66" customWidth="1"/>
    <col min="264" max="265" width="8.85546875" style="66" customWidth="1"/>
    <col min="266" max="270" width="10.28515625" style="66" customWidth="1"/>
    <col min="271" max="271" width="12.28515625" style="66" bestFit="1" customWidth="1"/>
    <col min="272" max="272" width="13.85546875" style="66" customWidth="1"/>
    <col min="273" max="512" width="11.42578125" style="66"/>
    <col min="513" max="513" width="0" style="66" hidden="1" customWidth="1"/>
    <col min="514" max="514" width="21.5703125" style="66" customWidth="1"/>
    <col min="515" max="515" width="10" style="66" bestFit="1" customWidth="1"/>
    <col min="516" max="517" width="10" style="66" customWidth="1"/>
    <col min="518" max="518" width="8.85546875" style="66" customWidth="1"/>
    <col min="519" max="519" width="9.7109375" style="66" customWidth="1"/>
    <col min="520" max="521" width="8.85546875" style="66" customWidth="1"/>
    <col min="522" max="526" width="10.28515625" style="66" customWidth="1"/>
    <col min="527" max="527" width="12.28515625" style="66" bestFit="1" customWidth="1"/>
    <col min="528" max="528" width="13.85546875" style="66" customWidth="1"/>
    <col min="529" max="768" width="11.42578125" style="66"/>
    <col min="769" max="769" width="0" style="66" hidden="1" customWidth="1"/>
    <col min="770" max="770" width="21.5703125" style="66" customWidth="1"/>
    <col min="771" max="771" width="10" style="66" bestFit="1" customWidth="1"/>
    <col min="772" max="773" width="10" style="66" customWidth="1"/>
    <col min="774" max="774" width="8.85546875" style="66" customWidth="1"/>
    <col min="775" max="775" width="9.7109375" style="66" customWidth="1"/>
    <col min="776" max="777" width="8.85546875" style="66" customWidth="1"/>
    <col min="778" max="782" width="10.28515625" style="66" customWidth="1"/>
    <col min="783" max="783" width="12.28515625" style="66" bestFit="1" customWidth="1"/>
    <col min="784" max="784" width="13.85546875" style="66" customWidth="1"/>
    <col min="785" max="1024" width="11.42578125" style="66"/>
    <col min="1025" max="1025" width="0" style="66" hidden="1" customWidth="1"/>
    <col min="1026" max="1026" width="21.5703125" style="66" customWidth="1"/>
    <col min="1027" max="1027" width="10" style="66" bestFit="1" customWidth="1"/>
    <col min="1028" max="1029" width="10" style="66" customWidth="1"/>
    <col min="1030" max="1030" width="8.85546875" style="66" customWidth="1"/>
    <col min="1031" max="1031" width="9.7109375" style="66" customWidth="1"/>
    <col min="1032" max="1033" width="8.85546875" style="66" customWidth="1"/>
    <col min="1034" max="1038" width="10.28515625" style="66" customWidth="1"/>
    <col min="1039" max="1039" width="12.28515625" style="66" bestFit="1" customWidth="1"/>
    <col min="1040" max="1040" width="13.85546875" style="66" customWidth="1"/>
    <col min="1041" max="1280" width="11.42578125" style="66"/>
    <col min="1281" max="1281" width="0" style="66" hidden="1" customWidth="1"/>
    <col min="1282" max="1282" width="21.5703125" style="66" customWidth="1"/>
    <col min="1283" max="1283" width="10" style="66" bestFit="1" customWidth="1"/>
    <col min="1284" max="1285" width="10" style="66" customWidth="1"/>
    <col min="1286" max="1286" width="8.85546875" style="66" customWidth="1"/>
    <col min="1287" max="1287" width="9.7109375" style="66" customWidth="1"/>
    <col min="1288" max="1289" width="8.85546875" style="66" customWidth="1"/>
    <col min="1290" max="1294" width="10.28515625" style="66" customWidth="1"/>
    <col min="1295" max="1295" width="12.28515625" style="66" bestFit="1" customWidth="1"/>
    <col min="1296" max="1296" width="13.85546875" style="66" customWidth="1"/>
    <col min="1297" max="1536" width="11.42578125" style="66"/>
    <col min="1537" max="1537" width="0" style="66" hidden="1" customWidth="1"/>
    <col min="1538" max="1538" width="21.5703125" style="66" customWidth="1"/>
    <col min="1539" max="1539" width="10" style="66" bestFit="1" customWidth="1"/>
    <col min="1540" max="1541" width="10" style="66" customWidth="1"/>
    <col min="1542" max="1542" width="8.85546875" style="66" customWidth="1"/>
    <col min="1543" max="1543" width="9.7109375" style="66" customWidth="1"/>
    <col min="1544" max="1545" width="8.85546875" style="66" customWidth="1"/>
    <col min="1546" max="1550" width="10.28515625" style="66" customWidth="1"/>
    <col min="1551" max="1551" width="12.28515625" style="66" bestFit="1" customWidth="1"/>
    <col min="1552" max="1552" width="13.85546875" style="66" customWidth="1"/>
    <col min="1553" max="1792" width="11.42578125" style="66"/>
    <col min="1793" max="1793" width="0" style="66" hidden="1" customWidth="1"/>
    <col min="1794" max="1794" width="21.5703125" style="66" customWidth="1"/>
    <col min="1795" max="1795" width="10" style="66" bestFit="1" customWidth="1"/>
    <col min="1796" max="1797" width="10" style="66" customWidth="1"/>
    <col min="1798" max="1798" width="8.85546875" style="66" customWidth="1"/>
    <col min="1799" max="1799" width="9.7109375" style="66" customWidth="1"/>
    <col min="1800" max="1801" width="8.85546875" style="66" customWidth="1"/>
    <col min="1802" max="1806" width="10.28515625" style="66" customWidth="1"/>
    <col min="1807" max="1807" width="12.28515625" style="66" bestFit="1" customWidth="1"/>
    <col min="1808" max="1808" width="13.85546875" style="66" customWidth="1"/>
    <col min="1809" max="2048" width="11.42578125" style="66"/>
    <col min="2049" max="2049" width="0" style="66" hidden="1" customWidth="1"/>
    <col min="2050" max="2050" width="21.5703125" style="66" customWidth="1"/>
    <col min="2051" max="2051" width="10" style="66" bestFit="1" customWidth="1"/>
    <col min="2052" max="2053" width="10" style="66" customWidth="1"/>
    <col min="2054" max="2054" width="8.85546875" style="66" customWidth="1"/>
    <col min="2055" max="2055" width="9.7109375" style="66" customWidth="1"/>
    <col min="2056" max="2057" width="8.85546875" style="66" customWidth="1"/>
    <col min="2058" max="2062" width="10.28515625" style="66" customWidth="1"/>
    <col min="2063" max="2063" width="12.28515625" style="66" bestFit="1" customWidth="1"/>
    <col min="2064" max="2064" width="13.85546875" style="66" customWidth="1"/>
    <col min="2065" max="2304" width="11.42578125" style="66"/>
    <col min="2305" max="2305" width="0" style="66" hidden="1" customWidth="1"/>
    <col min="2306" max="2306" width="21.5703125" style="66" customWidth="1"/>
    <col min="2307" max="2307" width="10" style="66" bestFit="1" customWidth="1"/>
    <col min="2308" max="2309" width="10" style="66" customWidth="1"/>
    <col min="2310" max="2310" width="8.85546875" style="66" customWidth="1"/>
    <col min="2311" max="2311" width="9.7109375" style="66" customWidth="1"/>
    <col min="2312" max="2313" width="8.85546875" style="66" customWidth="1"/>
    <col min="2314" max="2318" width="10.28515625" style="66" customWidth="1"/>
    <col min="2319" max="2319" width="12.28515625" style="66" bestFit="1" customWidth="1"/>
    <col min="2320" max="2320" width="13.85546875" style="66" customWidth="1"/>
    <col min="2321" max="2560" width="11.42578125" style="66"/>
    <col min="2561" max="2561" width="0" style="66" hidden="1" customWidth="1"/>
    <col min="2562" max="2562" width="21.5703125" style="66" customWidth="1"/>
    <col min="2563" max="2563" width="10" style="66" bestFit="1" customWidth="1"/>
    <col min="2564" max="2565" width="10" style="66" customWidth="1"/>
    <col min="2566" max="2566" width="8.85546875" style="66" customWidth="1"/>
    <col min="2567" max="2567" width="9.7109375" style="66" customWidth="1"/>
    <col min="2568" max="2569" width="8.85546875" style="66" customWidth="1"/>
    <col min="2570" max="2574" width="10.28515625" style="66" customWidth="1"/>
    <col min="2575" max="2575" width="12.28515625" style="66" bestFit="1" customWidth="1"/>
    <col min="2576" max="2576" width="13.85546875" style="66" customWidth="1"/>
    <col min="2577" max="2816" width="11.42578125" style="66"/>
    <col min="2817" max="2817" width="0" style="66" hidden="1" customWidth="1"/>
    <col min="2818" max="2818" width="21.5703125" style="66" customWidth="1"/>
    <col min="2819" max="2819" width="10" style="66" bestFit="1" customWidth="1"/>
    <col min="2820" max="2821" width="10" style="66" customWidth="1"/>
    <col min="2822" max="2822" width="8.85546875" style="66" customWidth="1"/>
    <col min="2823" max="2823" width="9.7109375" style="66" customWidth="1"/>
    <col min="2824" max="2825" width="8.85546875" style="66" customWidth="1"/>
    <col min="2826" max="2830" width="10.28515625" style="66" customWidth="1"/>
    <col min="2831" max="2831" width="12.28515625" style="66" bestFit="1" customWidth="1"/>
    <col min="2832" max="2832" width="13.85546875" style="66" customWidth="1"/>
    <col min="2833" max="3072" width="11.42578125" style="66"/>
    <col min="3073" max="3073" width="0" style="66" hidden="1" customWidth="1"/>
    <col min="3074" max="3074" width="21.5703125" style="66" customWidth="1"/>
    <col min="3075" max="3075" width="10" style="66" bestFit="1" customWidth="1"/>
    <col min="3076" max="3077" width="10" style="66" customWidth="1"/>
    <col min="3078" max="3078" width="8.85546875" style="66" customWidth="1"/>
    <col min="3079" max="3079" width="9.7109375" style="66" customWidth="1"/>
    <col min="3080" max="3081" width="8.85546875" style="66" customWidth="1"/>
    <col min="3082" max="3086" width="10.28515625" style="66" customWidth="1"/>
    <col min="3087" max="3087" width="12.28515625" style="66" bestFit="1" customWidth="1"/>
    <col min="3088" max="3088" width="13.85546875" style="66" customWidth="1"/>
    <col min="3089" max="3328" width="11.42578125" style="66"/>
    <col min="3329" max="3329" width="0" style="66" hidden="1" customWidth="1"/>
    <col min="3330" max="3330" width="21.5703125" style="66" customWidth="1"/>
    <col min="3331" max="3331" width="10" style="66" bestFit="1" customWidth="1"/>
    <col min="3332" max="3333" width="10" style="66" customWidth="1"/>
    <col min="3334" max="3334" width="8.85546875" style="66" customWidth="1"/>
    <col min="3335" max="3335" width="9.7109375" style="66" customWidth="1"/>
    <col min="3336" max="3337" width="8.85546875" style="66" customWidth="1"/>
    <col min="3338" max="3342" width="10.28515625" style="66" customWidth="1"/>
    <col min="3343" max="3343" width="12.28515625" style="66" bestFit="1" customWidth="1"/>
    <col min="3344" max="3344" width="13.85546875" style="66" customWidth="1"/>
    <col min="3345" max="3584" width="11.42578125" style="66"/>
    <col min="3585" max="3585" width="0" style="66" hidden="1" customWidth="1"/>
    <col min="3586" max="3586" width="21.5703125" style="66" customWidth="1"/>
    <col min="3587" max="3587" width="10" style="66" bestFit="1" customWidth="1"/>
    <col min="3588" max="3589" width="10" style="66" customWidth="1"/>
    <col min="3590" max="3590" width="8.85546875" style="66" customWidth="1"/>
    <col min="3591" max="3591" width="9.7109375" style="66" customWidth="1"/>
    <col min="3592" max="3593" width="8.85546875" style="66" customWidth="1"/>
    <col min="3594" max="3598" width="10.28515625" style="66" customWidth="1"/>
    <col min="3599" max="3599" width="12.28515625" style="66" bestFit="1" customWidth="1"/>
    <col min="3600" max="3600" width="13.85546875" style="66" customWidth="1"/>
    <col min="3601" max="3840" width="11.42578125" style="66"/>
    <col min="3841" max="3841" width="0" style="66" hidden="1" customWidth="1"/>
    <col min="3842" max="3842" width="21.5703125" style="66" customWidth="1"/>
    <col min="3843" max="3843" width="10" style="66" bestFit="1" customWidth="1"/>
    <col min="3844" max="3845" width="10" style="66" customWidth="1"/>
    <col min="3846" max="3846" width="8.85546875" style="66" customWidth="1"/>
    <col min="3847" max="3847" width="9.7109375" style="66" customWidth="1"/>
    <col min="3848" max="3849" width="8.85546875" style="66" customWidth="1"/>
    <col min="3850" max="3854" width="10.28515625" style="66" customWidth="1"/>
    <col min="3855" max="3855" width="12.28515625" style="66" bestFit="1" customWidth="1"/>
    <col min="3856" max="3856" width="13.85546875" style="66" customWidth="1"/>
    <col min="3857" max="4096" width="11.42578125" style="66"/>
    <col min="4097" max="4097" width="0" style="66" hidden="1" customWidth="1"/>
    <col min="4098" max="4098" width="21.5703125" style="66" customWidth="1"/>
    <col min="4099" max="4099" width="10" style="66" bestFit="1" customWidth="1"/>
    <col min="4100" max="4101" width="10" style="66" customWidth="1"/>
    <col min="4102" max="4102" width="8.85546875" style="66" customWidth="1"/>
    <col min="4103" max="4103" width="9.7109375" style="66" customWidth="1"/>
    <col min="4104" max="4105" width="8.85546875" style="66" customWidth="1"/>
    <col min="4106" max="4110" width="10.28515625" style="66" customWidth="1"/>
    <col min="4111" max="4111" width="12.28515625" style="66" bestFit="1" customWidth="1"/>
    <col min="4112" max="4112" width="13.85546875" style="66" customWidth="1"/>
    <col min="4113" max="4352" width="11.42578125" style="66"/>
    <col min="4353" max="4353" width="0" style="66" hidden="1" customWidth="1"/>
    <col min="4354" max="4354" width="21.5703125" style="66" customWidth="1"/>
    <col min="4355" max="4355" width="10" style="66" bestFit="1" customWidth="1"/>
    <col min="4356" max="4357" width="10" style="66" customWidth="1"/>
    <col min="4358" max="4358" width="8.85546875" style="66" customWidth="1"/>
    <col min="4359" max="4359" width="9.7109375" style="66" customWidth="1"/>
    <col min="4360" max="4361" width="8.85546875" style="66" customWidth="1"/>
    <col min="4362" max="4366" width="10.28515625" style="66" customWidth="1"/>
    <col min="4367" max="4367" width="12.28515625" style="66" bestFit="1" customWidth="1"/>
    <col min="4368" max="4368" width="13.85546875" style="66" customWidth="1"/>
    <col min="4369" max="4608" width="11.42578125" style="66"/>
    <col min="4609" max="4609" width="0" style="66" hidden="1" customWidth="1"/>
    <col min="4610" max="4610" width="21.5703125" style="66" customWidth="1"/>
    <col min="4611" max="4611" width="10" style="66" bestFit="1" customWidth="1"/>
    <col min="4612" max="4613" width="10" style="66" customWidth="1"/>
    <col min="4614" max="4614" width="8.85546875" style="66" customWidth="1"/>
    <col min="4615" max="4615" width="9.7109375" style="66" customWidth="1"/>
    <col min="4616" max="4617" width="8.85546875" style="66" customWidth="1"/>
    <col min="4618" max="4622" width="10.28515625" style="66" customWidth="1"/>
    <col min="4623" max="4623" width="12.28515625" style="66" bestFit="1" customWidth="1"/>
    <col min="4624" max="4624" width="13.85546875" style="66" customWidth="1"/>
    <col min="4625" max="4864" width="11.42578125" style="66"/>
    <col min="4865" max="4865" width="0" style="66" hidden="1" customWidth="1"/>
    <col min="4866" max="4866" width="21.5703125" style="66" customWidth="1"/>
    <col min="4867" max="4867" width="10" style="66" bestFit="1" customWidth="1"/>
    <col min="4868" max="4869" width="10" style="66" customWidth="1"/>
    <col min="4870" max="4870" width="8.85546875" style="66" customWidth="1"/>
    <col min="4871" max="4871" width="9.7109375" style="66" customWidth="1"/>
    <col min="4872" max="4873" width="8.85546875" style="66" customWidth="1"/>
    <col min="4874" max="4878" width="10.28515625" style="66" customWidth="1"/>
    <col min="4879" max="4879" width="12.28515625" style="66" bestFit="1" customWidth="1"/>
    <col min="4880" max="4880" width="13.85546875" style="66" customWidth="1"/>
    <col min="4881" max="5120" width="11.42578125" style="66"/>
    <col min="5121" max="5121" width="0" style="66" hidden="1" customWidth="1"/>
    <col min="5122" max="5122" width="21.5703125" style="66" customWidth="1"/>
    <col min="5123" max="5123" width="10" style="66" bestFit="1" customWidth="1"/>
    <col min="5124" max="5125" width="10" style="66" customWidth="1"/>
    <col min="5126" max="5126" width="8.85546875" style="66" customWidth="1"/>
    <col min="5127" max="5127" width="9.7109375" style="66" customWidth="1"/>
    <col min="5128" max="5129" width="8.85546875" style="66" customWidth="1"/>
    <col min="5130" max="5134" width="10.28515625" style="66" customWidth="1"/>
    <col min="5135" max="5135" width="12.28515625" style="66" bestFit="1" customWidth="1"/>
    <col min="5136" max="5136" width="13.85546875" style="66" customWidth="1"/>
    <col min="5137" max="5376" width="11.42578125" style="66"/>
    <col min="5377" max="5377" width="0" style="66" hidden="1" customWidth="1"/>
    <col min="5378" max="5378" width="21.5703125" style="66" customWidth="1"/>
    <col min="5379" max="5379" width="10" style="66" bestFit="1" customWidth="1"/>
    <col min="5380" max="5381" width="10" style="66" customWidth="1"/>
    <col min="5382" max="5382" width="8.85546875" style="66" customWidth="1"/>
    <col min="5383" max="5383" width="9.7109375" style="66" customWidth="1"/>
    <col min="5384" max="5385" width="8.85546875" style="66" customWidth="1"/>
    <col min="5386" max="5390" width="10.28515625" style="66" customWidth="1"/>
    <col min="5391" max="5391" width="12.28515625" style="66" bestFit="1" customWidth="1"/>
    <col min="5392" max="5392" width="13.85546875" style="66" customWidth="1"/>
    <col min="5393" max="5632" width="11.42578125" style="66"/>
    <col min="5633" max="5633" width="0" style="66" hidden="1" customWidth="1"/>
    <col min="5634" max="5634" width="21.5703125" style="66" customWidth="1"/>
    <col min="5635" max="5635" width="10" style="66" bestFit="1" customWidth="1"/>
    <col min="5636" max="5637" width="10" style="66" customWidth="1"/>
    <col min="5638" max="5638" width="8.85546875" style="66" customWidth="1"/>
    <col min="5639" max="5639" width="9.7109375" style="66" customWidth="1"/>
    <col min="5640" max="5641" width="8.85546875" style="66" customWidth="1"/>
    <col min="5642" max="5646" width="10.28515625" style="66" customWidth="1"/>
    <col min="5647" max="5647" width="12.28515625" style="66" bestFit="1" customWidth="1"/>
    <col min="5648" max="5648" width="13.85546875" style="66" customWidth="1"/>
    <col min="5649" max="5888" width="11.42578125" style="66"/>
    <col min="5889" max="5889" width="0" style="66" hidden="1" customWidth="1"/>
    <col min="5890" max="5890" width="21.5703125" style="66" customWidth="1"/>
    <col min="5891" max="5891" width="10" style="66" bestFit="1" customWidth="1"/>
    <col min="5892" max="5893" width="10" style="66" customWidth="1"/>
    <col min="5894" max="5894" width="8.85546875" style="66" customWidth="1"/>
    <col min="5895" max="5895" width="9.7109375" style="66" customWidth="1"/>
    <col min="5896" max="5897" width="8.85546875" style="66" customWidth="1"/>
    <col min="5898" max="5902" width="10.28515625" style="66" customWidth="1"/>
    <col min="5903" max="5903" width="12.28515625" style="66" bestFit="1" customWidth="1"/>
    <col min="5904" max="5904" width="13.85546875" style="66" customWidth="1"/>
    <col min="5905" max="6144" width="11.42578125" style="66"/>
    <col min="6145" max="6145" width="0" style="66" hidden="1" customWidth="1"/>
    <col min="6146" max="6146" width="21.5703125" style="66" customWidth="1"/>
    <col min="6147" max="6147" width="10" style="66" bestFit="1" customWidth="1"/>
    <col min="6148" max="6149" width="10" style="66" customWidth="1"/>
    <col min="6150" max="6150" width="8.85546875" style="66" customWidth="1"/>
    <col min="6151" max="6151" width="9.7109375" style="66" customWidth="1"/>
    <col min="6152" max="6153" width="8.85546875" style="66" customWidth="1"/>
    <col min="6154" max="6158" width="10.28515625" style="66" customWidth="1"/>
    <col min="6159" max="6159" width="12.28515625" style="66" bestFit="1" customWidth="1"/>
    <col min="6160" max="6160" width="13.85546875" style="66" customWidth="1"/>
    <col min="6161" max="6400" width="11.42578125" style="66"/>
    <col min="6401" max="6401" width="0" style="66" hidden="1" customWidth="1"/>
    <col min="6402" max="6402" width="21.5703125" style="66" customWidth="1"/>
    <col min="6403" max="6403" width="10" style="66" bestFit="1" customWidth="1"/>
    <col min="6404" max="6405" width="10" style="66" customWidth="1"/>
    <col min="6406" max="6406" width="8.85546875" style="66" customWidth="1"/>
    <col min="6407" max="6407" width="9.7109375" style="66" customWidth="1"/>
    <col min="6408" max="6409" width="8.85546875" style="66" customWidth="1"/>
    <col min="6410" max="6414" width="10.28515625" style="66" customWidth="1"/>
    <col min="6415" max="6415" width="12.28515625" style="66" bestFit="1" customWidth="1"/>
    <col min="6416" max="6416" width="13.85546875" style="66" customWidth="1"/>
    <col min="6417" max="6656" width="11.42578125" style="66"/>
    <col min="6657" max="6657" width="0" style="66" hidden="1" customWidth="1"/>
    <col min="6658" max="6658" width="21.5703125" style="66" customWidth="1"/>
    <col min="6659" max="6659" width="10" style="66" bestFit="1" customWidth="1"/>
    <col min="6660" max="6661" width="10" style="66" customWidth="1"/>
    <col min="6662" max="6662" width="8.85546875" style="66" customWidth="1"/>
    <col min="6663" max="6663" width="9.7109375" style="66" customWidth="1"/>
    <col min="6664" max="6665" width="8.85546875" style="66" customWidth="1"/>
    <col min="6666" max="6670" width="10.28515625" style="66" customWidth="1"/>
    <col min="6671" max="6671" width="12.28515625" style="66" bestFit="1" customWidth="1"/>
    <col min="6672" max="6672" width="13.85546875" style="66" customWidth="1"/>
    <col min="6673" max="6912" width="11.42578125" style="66"/>
    <col min="6913" max="6913" width="0" style="66" hidden="1" customWidth="1"/>
    <col min="6914" max="6914" width="21.5703125" style="66" customWidth="1"/>
    <col min="6915" max="6915" width="10" style="66" bestFit="1" customWidth="1"/>
    <col min="6916" max="6917" width="10" style="66" customWidth="1"/>
    <col min="6918" max="6918" width="8.85546875" style="66" customWidth="1"/>
    <col min="6919" max="6919" width="9.7109375" style="66" customWidth="1"/>
    <col min="6920" max="6921" width="8.85546875" style="66" customWidth="1"/>
    <col min="6922" max="6926" width="10.28515625" style="66" customWidth="1"/>
    <col min="6927" max="6927" width="12.28515625" style="66" bestFit="1" customWidth="1"/>
    <col min="6928" max="6928" width="13.85546875" style="66" customWidth="1"/>
    <col min="6929" max="7168" width="11.42578125" style="66"/>
    <col min="7169" max="7169" width="0" style="66" hidden="1" customWidth="1"/>
    <col min="7170" max="7170" width="21.5703125" style="66" customWidth="1"/>
    <col min="7171" max="7171" width="10" style="66" bestFit="1" customWidth="1"/>
    <col min="7172" max="7173" width="10" style="66" customWidth="1"/>
    <col min="7174" max="7174" width="8.85546875" style="66" customWidth="1"/>
    <col min="7175" max="7175" width="9.7109375" style="66" customWidth="1"/>
    <col min="7176" max="7177" width="8.85546875" style="66" customWidth="1"/>
    <col min="7178" max="7182" width="10.28515625" style="66" customWidth="1"/>
    <col min="7183" max="7183" width="12.28515625" style="66" bestFit="1" customWidth="1"/>
    <col min="7184" max="7184" width="13.85546875" style="66" customWidth="1"/>
    <col min="7185" max="7424" width="11.42578125" style="66"/>
    <col min="7425" max="7425" width="0" style="66" hidden="1" customWidth="1"/>
    <col min="7426" max="7426" width="21.5703125" style="66" customWidth="1"/>
    <col min="7427" max="7427" width="10" style="66" bestFit="1" customWidth="1"/>
    <col min="7428" max="7429" width="10" style="66" customWidth="1"/>
    <col min="7430" max="7430" width="8.85546875" style="66" customWidth="1"/>
    <col min="7431" max="7431" width="9.7109375" style="66" customWidth="1"/>
    <col min="7432" max="7433" width="8.85546875" style="66" customWidth="1"/>
    <col min="7434" max="7438" width="10.28515625" style="66" customWidth="1"/>
    <col min="7439" max="7439" width="12.28515625" style="66" bestFit="1" customWidth="1"/>
    <col min="7440" max="7440" width="13.85546875" style="66" customWidth="1"/>
    <col min="7441" max="7680" width="11.42578125" style="66"/>
    <col min="7681" max="7681" width="0" style="66" hidden="1" customWidth="1"/>
    <col min="7682" max="7682" width="21.5703125" style="66" customWidth="1"/>
    <col min="7683" max="7683" width="10" style="66" bestFit="1" customWidth="1"/>
    <col min="7684" max="7685" width="10" style="66" customWidth="1"/>
    <col min="7686" max="7686" width="8.85546875" style="66" customWidth="1"/>
    <col min="7687" max="7687" width="9.7109375" style="66" customWidth="1"/>
    <col min="7688" max="7689" width="8.85546875" style="66" customWidth="1"/>
    <col min="7690" max="7694" width="10.28515625" style="66" customWidth="1"/>
    <col min="7695" max="7695" width="12.28515625" style="66" bestFit="1" customWidth="1"/>
    <col min="7696" max="7696" width="13.85546875" style="66" customWidth="1"/>
    <col min="7697" max="7936" width="11.42578125" style="66"/>
    <col min="7937" max="7937" width="0" style="66" hidden="1" customWidth="1"/>
    <col min="7938" max="7938" width="21.5703125" style="66" customWidth="1"/>
    <col min="7939" max="7939" width="10" style="66" bestFit="1" customWidth="1"/>
    <col min="7940" max="7941" width="10" style="66" customWidth="1"/>
    <col min="7942" max="7942" width="8.85546875" style="66" customWidth="1"/>
    <col min="7943" max="7943" width="9.7109375" style="66" customWidth="1"/>
    <col min="7944" max="7945" width="8.85546875" style="66" customWidth="1"/>
    <col min="7946" max="7950" width="10.28515625" style="66" customWidth="1"/>
    <col min="7951" max="7951" width="12.28515625" style="66" bestFit="1" customWidth="1"/>
    <col min="7952" max="7952" width="13.85546875" style="66" customWidth="1"/>
    <col min="7953" max="8192" width="11.42578125" style="66"/>
    <col min="8193" max="8193" width="0" style="66" hidden="1" customWidth="1"/>
    <col min="8194" max="8194" width="21.5703125" style="66" customWidth="1"/>
    <col min="8195" max="8195" width="10" style="66" bestFit="1" customWidth="1"/>
    <col min="8196" max="8197" width="10" style="66" customWidth="1"/>
    <col min="8198" max="8198" width="8.85546875" style="66" customWidth="1"/>
    <col min="8199" max="8199" width="9.7109375" style="66" customWidth="1"/>
    <col min="8200" max="8201" width="8.85546875" style="66" customWidth="1"/>
    <col min="8202" max="8206" width="10.28515625" style="66" customWidth="1"/>
    <col min="8207" max="8207" width="12.28515625" style="66" bestFit="1" customWidth="1"/>
    <col min="8208" max="8208" width="13.85546875" style="66" customWidth="1"/>
    <col min="8209" max="8448" width="11.42578125" style="66"/>
    <col min="8449" max="8449" width="0" style="66" hidden="1" customWidth="1"/>
    <col min="8450" max="8450" width="21.5703125" style="66" customWidth="1"/>
    <col min="8451" max="8451" width="10" style="66" bestFit="1" customWidth="1"/>
    <col min="8452" max="8453" width="10" style="66" customWidth="1"/>
    <col min="8454" max="8454" width="8.85546875" style="66" customWidth="1"/>
    <col min="8455" max="8455" width="9.7109375" style="66" customWidth="1"/>
    <col min="8456" max="8457" width="8.85546875" style="66" customWidth="1"/>
    <col min="8458" max="8462" width="10.28515625" style="66" customWidth="1"/>
    <col min="8463" max="8463" width="12.28515625" style="66" bestFit="1" customWidth="1"/>
    <col min="8464" max="8464" width="13.85546875" style="66" customWidth="1"/>
    <col min="8465" max="8704" width="11.42578125" style="66"/>
    <col min="8705" max="8705" width="0" style="66" hidden="1" customWidth="1"/>
    <col min="8706" max="8706" width="21.5703125" style="66" customWidth="1"/>
    <col min="8707" max="8707" width="10" style="66" bestFit="1" customWidth="1"/>
    <col min="8708" max="8709" width="10" style="66" customWidth="1"/>
    <col min="8710" max="8710" width="8.85546875" style="66" customWidth="1"/>
    <col min="8711" max="8711" width="9.7109375" style="66" customWidth="1"/>
    <col min="8712" max="8713" width="8.85546875" style="66" customWidth="1"/>
    <col min="8714" max="8718" width="10.28515625" style="66" customWidth="1"/>
    <col min="8719" max="8719" width="12.28515625" style="66" bestFit="1" customWidth="1"/>
    <col min="8720" max="8720" width="13.85546875" style="66" customWidth="1"/>
    <col min="8721" max="8960" width="11.42578125" style="66"/>
    <col min="8961" max="8961" width="0" style="66" hidden="1" customWidth="1"/>
    <col min="8962" max="8962" width="21.5703125" style="66" customWidth="1"/>
    <col min="8963" max="8963" width="10" style="66" bestFit="1" customWidth="1"/>
    <col min="8964" max="8965" width="10" style="66" customWidth="1"/>
    <col min="8966" max="8966" width="8.85546875" style="66" customWidth="1"/>
    <col min="8967" max="8967" width="9.7109375" style="66" customWidth="1"/>
    <col min="8968" max="8969" width="8.85546875" style="66" customWidth="1"/>
    <col min="8970" max="8974" width="10.28515625" style="66" customWidth="1"/>
    <col min="8975" max="8975" width="12.28515625" style="66" bestFit="1" customWidth="1"/>
    <col min="8976" max="8976" width="13.85546875" style="66" customWidth="1"/>
    <col min="8977" max="9216" width="11.42578125" style="66"/>
    <col min="9217" max="9217" width="0" style="66" hidden="1" customWidth="1"/>
    <col min="9218" max="9218" width="21.5703125" style="66" customWidth="1"/>
    <col min="9219" max="9219" width="10" style="66" bestFit="1" customWidth="1"/>
    <col min="9220" max="9221" width="10" style="66" customWidth="1"/>
    <col min="9222" max="9222" width="8.85546875" style="66" customWidth="1"/>
    <col min="9223" max="9223" width="9.7109375" style="66" customWidth="1"/>
    <col min="9224" max="9225" width="8.85546875" style="66" customWidth="1"/>
    <col min="9226" max="9230" width="10.28515625" style="66" customWidth="1"/>
    <col min="9231" max="9231" width="12.28515625" style="66" bestFit="1" customWidth="1"/>
    <col min="9232" max="9232" width="13.85546875" style="66" customWidth="1"/>
    <col min="9233" max="9472" width="11.42578125" style="66"/>
    <col min="9473" max="9473" width="0" style="66" hidden="1" customWidth="1"/>
    <col min="9474" max="9474" width="21.5703125" style="66" customWidth="1"/>
    <col min="9475" max="9475" width="10" style="66" bestFit="1" customWidth="1"/>
    <col min="9476" max="9477" width="10" style="66" customWidth="1"/>
    <col min="9478" max="9478" width="8.85546875" style="66" customWidth="1"/>
    <col min="9479" max="9479" width="9.7109375" style="66" customWidth="1"/>
    <col min="9480" max="9481" width="8.85546875" style="66" customWidth="1"/>
    <col min="9482" max="9486" width="10.28515625" style="66" customWidth="1"/>
    <col min="9487" max="9487" width="12.28515625" style="66" bestFit="1" customWidth="1"/>
    <col min="9488" max="9488" width="13.85546875" style="66" customWidth="1"/>
    <col min="9489" max="9728" width="11.42578125" style="66"/>
    <col min="9729" max="9729" width="0" style="66" hidden="1" customWidth="1"/>
    <col min="9730" max="9730" width="21.5703125" style="66" customWidth="1"/>
    <col min="9731" max="9731" width="10" style="66" bestFit="1" customWidth="1"/>
    <col min="9732" max="9733" width="10" style="66" customWidth="1"/>
    <col min="9734" max="9734" width="8.85546875" style="66" customWidth="1"/>
    <col min="9735" max="9735" width="9.7109375" style="66" customWidth="1"/>
    <col min="9736" max="9737" width="8.85546875" style="66" customWidth="1"/>
    <col min="9738" max="9742" width="10.28515625" style="66" customWidth="1"/>
    <col min="9743" max="9743" width="12.28515625" style="66" bestFit="1" customWidth="1"/>
    <col min="9744" max="9744" width="13.85546875" style="66" customWidth="1"/>
    <col min="9745" max="9984" width="11.42578125" style="66"/>
    <col min="9985" max="9985" width="0" style="66" hidden="1" customWidth="1"/>
    <col min="9986" max="9986" width="21.5703125" style="66" customWidth="1"/>
    <col min="9987" max="9987" width="10" style="66" bestFit="1" customWidth="1"/>
    <col min="9988" max="9989" width="10" style="66" customWidth="1"/>
    <col min="9990" max="9990" width="8.85546875" style="66" customWidth="1"/>
    <col min="9991" max="9991" width="9.7109375" style="66" customWidth="1"/>
    <col min="9992" max="9993" width="8.85546875" style="66" customWidth="1"/>
    <col min="9994" max="9998" width="10.28515625" style="66" customWidth="1"/>
    <col min="9999" max="9999" width="12.28515625" style="66" bestFit="1" customWidth="1"/>
    <col min="10000" max="10000" width="13.85546875" style="66" customWidth="1"/>
    <col min="10001" max="10240" width="11.42578125" style="66"/>
    <col min="10241" max="10241" width="0" style="66" hidden="1" customWidth="1"/>
    <col min="10242" max="10242" width="21.5703125" style="66" customWidth="1"/>
    <col min="10243" max="10243" width="10" style="66" bestFit="1" customWidth="1"/>
    <col min="10244" max="10245" width="10" style="66" customWidth="1"/>
    <col min="10246" max="10246" width="8.85546875" style="66" customWidth="1"/>
    <col min="10247" max="10247" width="9.7109375" style="66" customWidth="1"/>
    <col min="10248" max="10249" width="8.85546875" style="66" customWidth="1"/>
    <col min="10250" max="10254" width="10.28515625" style="66" customWidth="1"/>
    <col min="10255" max="10255" width="12.28515625" style="66" bestFit="1" customWidth="1"/>
    <col min="10256" max="10256" width="13.85546875" style="66" customWidth="1"/>
    <col min="10257" max="10496" width="11.42578125" style="66"/>
    <col min="10497" max="10497" width="0" style="66" hidden="1" customWidth="1"/>
    <col min="10498" max="10498" width="21.5703125" style="66" customWidth="1"/>
    <col min="10499" max="10499" width="10" style="66" bestFit="1" customWidth="1"/>
    <col min="10500" max="10501" width="10" style="66" customWidth="1"/>
    <col min="10502" max="10502" width="8.85546875" style="66" customWidth="1"/>
    <col min="10503" max="10503" width="9.7109375" style="66" customWidth="1"/>
    <col min="10504" max="10505" width="8.85546875" style="66" customWidth="1"/>
    <col min="10506" max="10510" width="10.28515625" style="66" customWidth="1"/>
    <col min="10511" max="10511" width="12.28515625" style="66" bestFit="1" customWidth="1"/>
    <col min="10512" max="10512" width="13.85546875" style="66" customWidth="1"/>
    <col min="10513" max="10752" width="11.42578125" style="66"/>
    <col min="10753" max="10753" width="0" style="66" hidden="1" customWidth="1"/>
    <col min="10754" max="10754" width="21.5703125" style="66" customWidth="1"/>
    <col min="10755" max="10755" width="10" style="66" bestFit="1" customWidth="1"/>
    <col min="10756" max="10757" width="10" style="66" customWidth="1"/>
    <col min="10758" max="10758" width="8.85546875" style="66" customWidth="1"/>
    <col min="10759" max="10759" width="9.7109375" style="66" customWidth="1"/>
    <col min="10760" max="10761" width="8.85546875" style="66" customWidth="1"/>
    <col min="10762" max="10766" width="10.28515625" style="66" customWidth="1"/>
    <col min="10767" max="10767" width="12.28515625" style="66" bestFit="1" customWidth="1"/>
    <col min="10768" max="10768" width="13.85546875" style="66" customWidth="1"/>
    <col min="10769" max="11008" width="11.42578125" style="66"/>
    <col min="11009" max="11009" width="0" style="66" hidden="1" customWidth="1"/>
    <col min="11010" max="11010" width="21.5703125" style="66" customWidth="1"/>
    <col min="11011" max="11011" width="10" style="66" bestFit="1" customWidth="1"/>
    <col min="11012" max="11013" width="10" style="66" customWidth="1"/>
    <col min="11014" max="11014" width="8.85546875" style="66" customWidth="1"/>
    <col min="11015" max="11015" width="9.7109375" style="66" customWidth="1"/>
    <col min="11016" max="11017" width="8.85546875" style="66" customWidth="1"/>
    <col min="11018" max="11022" width="10.28515625" style="66" customWidth="1"/>
    <col min="11023" max="11023" width="12.28515625" style="66" bestFit="1" customWidth="1"/>
    <col min="11024" max="11024" width="13.85546875" style="66" customWidth="1"/>
    <col min="11025" max="11264" width="11.42578125" style="66"/>
    <col min="11265" max="11265" width="0" style="66" hidden="1" customWidth="1"/>
    <col min="11266" max="11266" width="21.5703125" style="66" customWidth="1"/>
    <col min="11267" max="11267" width="10" style="66" bestFit="1" customWidth="1"/>
    <col min="11268" max="11269" width="10" style="66" customWidth="1"/>
    <col min="11270" max="11270" width="8.85546875" style="66" customWidth="1"/>
    <col min="11271" max="11271" width="9.7109375" style="66" customWidth="1"/>
    <col min="11272" max="11273" width="8.85546875" style="66" customWidth="1"/>
    <col min="11274" max="11278" width="10.28515625" style="66" customWidth="1"/>
    <col min="11279" max="11279" width="12.28515625" style="66" bestFit="1" customWidth="1"/>
    <col min="11280" max="11280" width="13.85546875" style="66" customWidth="1"/>
    <col min="11281" max="11520" width="11.42578125" style="66"/>
    <col min="11521" max="11521" width="0" style="66" hidden="1" customWidth="1"/>
    <col min="11522" max="11522" width="21.5703125" style="66" customWidth="1"/>
    <col min="11523" max="11523" width="10" style="66" bestFit="1" customWidth="1"/>
    <col min="11524" max="11525" width="10" style="66" customWidth="1"/>
    <col min="11526" max="11526" width="8.85546875" style="66" customWidth="1"/>
    <col min="11527" max="11527" width="9.7109375" style="66" customWidth="1"/>
    <col min="11528" max="11529" width="8.85546875" style="66" customWidth="1"/>
    <col min="11530" max="11534" width="10.28515625" style="66" customWidth="1"/>
    <col min="11535" max="11535" width="12.28515625" style="66" bestFit="1" customWidth="1"/>
    <col min="11536" max="11536" width="13.85546875" style="66" customWidth="1"/>
    <col min="11537" max="11776" width="11.42578125" style="66"/>
    <col min="11777" max="11777" width="0" style="66" hidden="1" customWidth="1"/>
    <col min="11778" max="11778" width="21.5703125" style="66" customWidth="1"/>
    <col min="11779" max="11779" width="10" style="66" bestFit="1" customWidth="1"/>
    <col min="11780" max="11781" width="10" style="66" customWidth="1"/>
    <col min="11782" max="11782" width="8.85546875" style="66" customWidth="1"/>
    <col min="11783" max="11783" width="9.7109375" style="66" customWidth="1"/>
    <col min="11784" max="11785" width="8.85546875" style="66" customWidth="1"/>
    <col min="11786" max="11790" width="10.28515625" style="66" customWidth="1"/>
    <col min="11791" max="11791" width="12.28515625" style="66" bestFit="1" customWidth="1"/>
    <col min="11792" max="11792" width="13.85546875" style="66" customWidth="1"/>
    <col min="11793" max="12032" width="11.42578125" style="66"/>
    <col min="12033" max="12033" width="0" style="66" hidden="1" customWidth="1"/>
    <col min="12034" max="12034" width="21.5703125" style="66" customWidth="1"/>
    <col min="12035" max="12035" width="10" style="66" bestFit="1" customWidth="1"/>
    <col min="12036" max="12037" width="10" style="66" customWidth="1"/>
    <col min="12038" max="12038" width="8.85546875" style="66" customWidth="1"/>
    <col min="12039" max="12039" width="9.7109375" style="66" customWidth="1"/>
    <col min="12040" max="12041" width="8.85546875" style="66" customWidth="1"/>
    <col min="12042" max="12046" width="10.28515625" style="66" customWidth="1"/>
    <col min="12047" max="12047" width="12.28515625" style="66" bestFit="1" customWidth="1"/>
    <col min="12048" max="12048" width="13.85546875" style="66" customWidth="1"/>
    <col min="12049" max="12288" width="11.42578125" style="66"/>
    <col min="12289" max="12289" width="0" style="66" hidden="1" customWidth="1"/>
    <col min="12290" max="12290" width="21.5703125" style="66" customWidth="1"/>
    <col min="12291" max="12291" width="10" style="66" bestFit="1" customWidth="1"/>
    <col min="12292" max="12293" width="10" style="66" customWidth="1"/>
    <col min="12294" max="12294" width="8.85546875" style="66" customWidth="1"/>
    <col min="12295" max="12295" width="9.7109375" style="66" customWidth="1"/>
    <col min="12296" max="12297" width="8.85546875" style="66" customWidth="1"/>
    <col min="12298" max="12302" width="10.28515625" style="66" customWidth="1"/>
    <col min="12303" max="12303" width="12.28515625" style="66" bestFit="1" customWidth="1"/>
    <col min="12304" max="12304" width="13.85546875" style="66" customWidth="1"/>
    <col min="12305" max="12544" width="11.42578125" style="66"/>
    <col min="12545" max="12545" width="0" style="66" hidden="1" customWidth="1"/>
    <col min="12546" max="12546" width="21.5703125" style="66" customWidth="1"/>
    <col min="12547" max="12547" width="10" style="66" bestFit="1" customWidth="1"/>
    <col min="12548" max="12549" width="10" style="66" customWidth="1"/>
    <col min="12550" max="12550" width="8.85546875" style="66" customWidth="1"/>
    <col min="12551" max="12551" width="9.7109375" style="66" customWidth="1"/>
    <col min="12552" max="12553" width="8.85546875" style="66" customWidth="1"/>
    <col min="12554" max="12558" width="10.28515625" style="66" customWidth="1"/>
    <col min="12559" max="12559" width="12.28515625" style="66" bestFit="1" customWidth="1"/>
    <col min="12560" max="12560" width="13.85546875" style="66" customWidth="1"/>
    <col min="12561" max="12800" width="11.42578125" style="66"/>
    <col min="12801" max="12801" width="0" style="66" hidden="1" customWidth="1"/>
    <col min="12802" max="12802" width="21.5703125" style="66" customWidth="1"/>
    <col min="12803" max="12803" width="10" style="66" bestFit="1" customWidth="1"/>
    <col min="12804" max="12805" width="10" style="66" customWidth="1"/>
    <col min="12806" max="12806" width="8.85546875" style="66" customWidth="1"/>
    <col min="12807" max="12807" width="9.7109375" style="66" customWidth="1"/>
    <col min="12808" max="12809" width="8.85546875" style="66" customWidth="1"/>
    <col min="12810" max="12814" width="10.28515625" style="66" customWidth="1"/>
    <col min="12815" max="12815" width="12.28515625" style="66" bestFit="1" customWidth="1"/>
    <col min="12816" max="12816" width="13.85546875" style="66" customWidth="1"/>
    <col min="12817" max="13056" width="11.42578125" style="66"/>
    <col min="13057" max="13057" width="0" style="66" hidden="1" customWidth="1"/>
    <col min="13058" max="13058" width="21.5703125" style="66" customWidth="1"/>
    <col min="13059" max="13059" width="10" style="66" bestFit="1" customWidth="1"/>
    <col min="13060" max="13061" width="10" style="66" customWidth="1"/>
    <col min="13062" max="13062" width="8.85546875" style="66" customWidth="1"/>
    <col min="13063" max="13063" width="9.7109375" style="66" customWidth="1"/>
    <col min="13064" max="13065" width="8.85546875" style="66" customWidth="1"/>
    <col min="13066" max="13070" width="10.28515625" style="66" customWidth="1"/>
    <col min="13071" max="13071" width="12.28515625" style="66" bestFit="1" customWidth="1"/>
    <col min="13072" max="13072" width="13.85546875" style="66" customWidth="1"/>
    <col min="13073" max="13312" width="11.42578125" style="66"/>
    <col min="13313" max="13313" width="0" style="66" hidden="1" customWidth="1"/>
    <col min="13314" max="13314" width="21.5703125" style="66" customWidth="1"/>
    <col min="13315" max="13315" width="10" style="66" bestFit="1" customWidth="1"/>
    <col min="13316" max="13317" width="10" style="66" customWidth="1"/>
    <col min="13318" max="13318" width="8.85546875" style="66" customWidth="1"/>
    <col min="13319" max="13319" width="9.7109375" style="66" customWidth="1"/>
    <col min="13320" max="13321" width="8.85546875" style="66" customWidth="1"/>
    <col min="13322" max="13326" width="10.28515625" style="66" customWidth="1"/>
    <col min="13327" max="13327" width="12.28515625" style="66" bestFit="1" customWidth="1"/>
    <col min="13328" max="13328" width="13.85546875" style="66" customWidth="1"/>
    <col min="13329" max="13568" width="11.42578125" style="66"/>
    <col min="13569" max="13569" width="0" style="66" hidden="1" customWidth="1"/>
    <col min="13570" max="13570" width="21.5703125" style="66" customWidth="1"/>
    <col min="13571" max="13571" width="10" style="66" bestFit="1" customWidth="1"/>
    <col min="13572" max="13573" width="10" style="66" customWidth="1"/>
    <col min="13574" max="13574" width="8.85546875" style="66" customWidth="1"/>
    <col min="13575" max="13575" width="9.7109375" style="66" customWidth="1"/>
    <col min="13576" max="13577" width="8.85546875" style="66" customWidth="1"/>
    <col min="13578" max="13582" width="10.28515625" style="66" customWidth="1"/>
    <col min="13583" max="13583" width="12.28515625" style="66" bestFit="1" customWidth="1"/>
    <col min="13584" max="13584" width="13.85546875" style="66" customWidth="1"/>
    <col min="13585" max="13824" width="11.42578125" style="66"/>
    <col min="13825" max="13825" width="0" style="66" hidden="1" customWidth="1"/>
    <col min="13826" max="13826" width="21.5703125" style="66" customWidth="1"/>
    <col min="13827" max="13827" width="10" style="66" bestFit="1" customWidth="1"/>
    <col min="13828" max="13829" width="10" style="66" customWidth="1"/>
    <col min="13830" max="13830" width="8.85546875" style="66" customWidth="1"/>
    <col min="13831" max="13831" width="9.7109375" style="66" customWidth="1"/>
    <col min="13832" max="13833" width="8.85546875" style="66" customWidth="1"/>
    <col min="13834" max="13838" width="10.28515625" style="66" customWidth="1"/>
    <col min="13839" max="13839" width="12.28515625" style="66" bestFit="1" customWidth="1"/>
    <col min="13840" max="13840" width="13.85546875" style="66" customWidth="1"/>
    <col min="13841" max="14080" width="11.42578125" style="66"/>
    <col min="14081" max="14081" width="0" style="66" hidden="1" customWidth="1"/>
    <col min="14082" max="14082" width="21.5703125" style="66" customWidth="1"/>
    <col min="14083" max="14083" width="10" style="66" bestFit="1" customWidth="1"/>
    <col min="14084" max="14085" width="10" style="66" customWidth="1"/>
    <col min="14086" max="14086" width="8.85546875" style="66" customWidth="1"/>
    <col min="14087" max="14087" width="9.7109375" style="66" customWidth="1"/>
    <col min="14088" max="14089" width="8.85546875" style="66" customWidth="1"/>
    <col min="14090" max="14094" width="10.28515625" style="66" customWidth="1"/>
    <col min="14095" max="14095" width="12.28515625" style="66" bestFit="1" customWidth="1"/>
    <col min="14096" max="14096" width="13.85546875" style="66" customWidth="1"/>
    <col min="14097" max="14336" width="11.42578125" style="66"/>
    <col min="14337" max="14337" width="0" style="66" hidden="1" customWidth="1"/>
    <col min="14338" max="14338" width="21.5703125" style="66" customWidth="1"/>
    <col min="14339" max="14339" width="10" style="66" bestFit="1" customWidth="1"/>
    <col min="14340" max="14341" width="10" style="66" customWidth="1"/>
    <col min="14342" max="14342" width="8.85546875" style="66" customWidth="1"/>
    <col min="14343" max="14343" width="9.7109375" style="66" customWidth="1"/>
    <col min="14344" max="14345" width="8.85546875" style="66" customWidth="1"/>
    <col min="14346" max="14350" width="10.28515625" style="66" customWidth="1"/>
    <col min="14351" max="14351" width="12.28515625" style="66" bestFit="1" customWidth="1"/>
    <col min="14352" max="14352" width="13.85546875" style="66" customWidth="1"/>
    <col min="14353" max="14592" width="11.42578125" style="66"/>
    <col min="14593" max="14593" width="0" style="66" hidden="1" customWidth="1"/>
    <col min="14594" max="14594" width="21.5703125" style="66" customWidth="1"/>
    <col min="14595" max="14595" width="10" style="66" bestFit="1" customWidth="1"/>
    <col min="14596" max="14597" width="10" style="66" customWidth="1"/>
    <col min="14598" max="14598" width="8.85546875" style="66" customWidth="1"/>
    <col min="14599" max="14599" width="9.7109375" style="66" customWidth="1"/>
    <col min="14600" max="14601" width="8.85546875" style="66" customWidth="1"/>
    <col min="14602" max="14606" width="10.28515625" style="66" customWidth="1"/>
    <col min="14607" max="14607" width="12.28515625" style="66" bestFit="1" customWidth="1"/>
    <col min="14608" max="14608" width="13.85546875" style="66" customWidth="1"/>
    <col min="14609" max="14848" width="11.42578125" style="66"/>
    <col min="14849" max="14849" width="0" style="66" hidden="1" customWidth="1"/>
    <col min="14850" max="14850" width="21.5703125" style="66" customWidth="1"/>
    <col min="14851" max="14851" width="10" style="66" bestFit="1" customWidth="1"/>
    <col min="14852" max="14853" width="10" style="66" customWidth="1"/>
    <col min="14854" max="14854" width="8.85546875" style="66" customWidth="1"/>
    <col min="14855" max="14855" width="9.7109375" style="66" customWidth="1"/>
    <col min="14856" max="14857" width="8.85546875" style="66" customWidth="1"/>
    <col min="14858" max="14862" width="10.28515625" style="66" customWidth="1"/>
    <col min="14863" max="14863" width="12.28515625" style="66" bestFit="1" customWidth="1"/>
    <col min="14864" max="14864" width="13.85546875" style="66" customWidth="1"/>
    <col min="14865" max="15104" width="11.42578125" style="66"/>
    <col min="15105" max="15105" width="0" style="66" hidden="1" customWidth="1"/>
    <col min="15106" max="15106" width="21.5703125" style="66" customWidth="1"/>
    <col min="15107" max="15107" width="10" style="66" bestFit="1" customWidth="1"/>
    <col min="15108" max="15109" width="10" style="66" customWidth="1"/>
    <col min="15110" max="15110" width="8.85546875" style="66" customWidth="1"/>
    <col min="15111" max="15111" width="9.7109375" style="66" customWidth="1"/>
    <col min="15112" max="15113" width="8.85546875" style="66" customWidth="1"/>
    <col min="15114" max="15118" width="10.28515625" style="66" customWidth="1"/>
    <col min="15119" max="15119" width="12.28515625" style="66" bestFit="1" customWidth="1"/>
    <col min="15120" max="15120" width="13.85546875" style="66" customWidth="1"/>
    <col min="15121" max="15360" width="11.42578125" style="66"/>
    <col min="15361" max="15361" width="0" style="66" hidden="1" customWidth="1"/>
    <col min="15362" max="15362" width="21.5703125" style="66" customWidth="1"/>
    <col min="15363" max="15363" width="10" style="66" bestFit="1" customWidth="1"/>
    <col min="15364" max="15365" width="10" style="66" customWidth="1"/>
    <col min="15366" max="15366" width="8.85546875" style="66" customWidth="1"/>
    <col min="15367" max="15367" width="9.7109375" style="66" customWidth="1"/>
    <col min="15368" max="15369" width="8.85546875" style="66" customWidth="1"/>
    <col min="15370" max="15374" width="10.28515625" style="66" customWidth="1"/>
    <col min="15375" max="15375" width="12.28515625" style="66" bestFit="1" customWidth="1"/>
    <col min="15376" max="15376" width="13.85546875" style="66" customWidth="1"/>
    <col min="15377" max="15616" width="11.42578125" style="66"/>
    <col min="15617" max="15617" width="0" style="66" hidden="1" customWidth="1"/>
    <col min="15618" max="15618" width="21.5703125" style="66" customWidth="1"/>
    <col min="15619" max="15619" width="10" style="66" bestFit="1" customWidth="1"/>
    <col min="15620" max="15621" width="10" style="66" customWidth="1"/>
    <col min="15622" max="15622" width="8.85546875" style="66" customWidth="1"/>
    <col min="15623" max="15623" width="9.7109375" style="66" customWidth="1"/>
    <col min="15624" max="15625" width="8.85546875" style="66" customWidth="1"/>
    <col min="15626" max="15630" width="10.28515625" style="66" customWidth="1"/>
    <col min="15631" max="15631" width="12.28515625" style="66" bestFit="1" customWidth="1"/>
    <col min="15632" max="15632" width="13.85546875" style="66" customWidth="1"/>
    <col min="15633" max="15872" width="11.42578125" style="66"/>
    <col min="15873" max="15873" width="0" style="66" hidden="1" customWidth="1"/>
    <col min="15874" max="15874" width="21.5703125" style="66" customWidth="1"/>
    <col min="15875" max="15875" width="10" style="66" bestFit="1" customWidth="1"/>
    <col min="15876" max="15877" width="10" style="66" customWidth="1"/>
    <col min="15878" max="15878" width="8.85546875" style="66" customWidth="1"/>
    <col min="15879" max="15879" width="9.7109375" style="66" customWidth="1"/>
    <col min="15880" max="15881" width="8.85546875" style="66" customWidth="1"/>
    <col min="15882" max="15886" width="10.28515625" style="66" customWidth="1"/>
    <col min="15887" max="15887" width="12.28515625" style="66" bestFit="1" customWidth="1"/>
    <col min="15888" max="15888" width="13.85546875" style="66" customWidth="1"/>
    <col min="15889" max="16128" width="11.42578125" style="66"/>
    <col min="16129" max="16129" width="0" style="66" hidden="1" customWidth="1"/>
    <col min="16130" max="16130" width="21.5703125" style="66" customWidth="1"/>
    <col min="16131" max="16131" width="10" style="66" bestFit="1" customWidth="1"/>
    <col min="16132" max="16133" width="10" style="66" customWidth="1"/>
    <col min="16134" max="16134" width="8.85546875" style="66" customWidth="1"/>
    <col min="16135" max="16135" width="9.7109375" style="66" customWidth="1"/>
    <col min="16136" max="16137" width="8.85546875" style="66" customWidth="1"/>
    <col min="16138" max="16142" width="10.28515625" style="66" customWidth="1"/>
    <col min="16143" max="16143" width="12.28515625" style="66" bestFit="1" customWidth="1"/>
    <col min="16144" max="16144" width="13.85546875" style="66" customWidth="1"/>
    <col min="16145" max="16384" width="11.42578125" style="66"/>
  </cols>
  <sheetData>
    <row r="1" spans="2:43" s="79" customFormat="1">
      <c r="B1" s="255" t="s">
        <v>305</v>
      </c>
      <c r="C1" s="255"/>
      <c r="D1" s="255"/>
      <c r="E1" s="255"/>
      <c r="F1" s="255"/>
      <c r="G1" s="255"/>
      <c r="H1" s="255"/>
      <c r="I1" s="255"/>
      <c r="J1" s="255"/>
      <c r="K1" s="255"/>
      <c r="L1" s="255"/>
      <c r="M1" s="255"/>
      <c r="N1" s="255"/>
      <c r="O1" s="255"/>
    </row>
    <row r="2" spans="2:43" s="79" customFormat="1" ht="6.75" customHeight="1" thickBot="1">
      <c r="P2" s="80"/>
    </row>
    <row r="3" spans="2:43" s="79" customFormat="1" ht="12.75" thickBot="1">
      <c r="B3" s="62" t="s">
        <v>78</v>
      </c>
      <c r="C3" s="81" t="s">
        <v>52</v>
      </c>
      <c r="D3" s="81" t="s">
        <v>53</v>
      </c>
      <c r="E3" s="81" t="s">
        <v>54</v>
      </c>
      <c r="F3" s="81" t="s">
        <v>55</v>
      </c>
      <c r="G3" s="81" t="s">
        <v>56</v>
      </c>
      <c r="H3" s="81" t="s">
        <v>57</v>
      </c>
      <c r="I3" s="81" t="s">
        <v>58</v>
      </c>
      <c r="J3" s="81" t="s">
        <v>59</v>
      </c>
      <c r="K3" s="81" t="s">
        <v>60</v>
      </c>
      <c r="L3" s="81" t="s">
        <v>61</v>
      </c>
      <c r="M3" s="81" t="s">
        <v>62</v>
      </c>
      <c r="N3" s="81" t="s">
        <v>63</v>
      </c>
      <c r="O3" s="64" t="s">
        <v>64</v>
      </c>
      <c r="P3" s="80"/>
    </row>
    <row r="4" spans="2:43" s="79" customFormat="1" ht="12.75" thickBot="1">
      <c r="B4" s="82" t="s">
        <v>79</v>
      </c>
      <c r="C4" s="83">
        <v>0</v>
      </c>
      <c r="D4" s="83">
        <v>82733.490000000005</v>
      </c>
      <c r="E4" s="84"/>
      <c r="F4" s="84"/>
      <c r="G4" s="84"/>
      <c r="H4" s="84"/>
      <c r="I4" s="84"/>
      <c r="J4" s="84"/>
      <c r="K4" s="84"/>
      <c r="L4" s="85"/>
      <c r="M4" s="84"/>
      <c r="N4" s="84"/>
      <c r="O4" s="86">
        <f>SUM(C4:N4)</f>
        <v>82733.490000000005</v>
      </c>
      <c r="P4" s="87"/>
      <c r="Q4" s="88"/>
    </row>
    <row r="5" spans="2:43" s="79" customFormat="1" ht="12.75" thickBot="1">
      <c r="B5" s="67" t="s">
        <v>80</v>
      </c>
      <c r="C5" s="83">
        <v>185599.37</v>
      </c>
      <c r="D5" s="83">
        <v>258834.29</v>
      </c>
      <c r="E5" s="83"/>
      <c r="F5" s="84"/>
      <c r="G5" s="84"/>
      <c r="H5" s="84"/>
      <c r="I5" s="84"/>
      <c r="J5" s="84"/>
      <c r="K5" s="84"/>
      <c r="L5" s="84"/>
      <c r="M5" s="84"/>
      <c r="N5" s="84"/>
      <c r="O5" s="86">
        <f>SUM(C5:N5)</f>
        <v>444433.66000000003</v>
      </c>
      <c r="P5" s="87"/>
      <c r="Q5" s="88"/>
    </row>
    <row r="6" spans="2:43" s="79" customFormat="1" ht="12.75" thickBot="1">
      <c r="B6" s="89" t="s">
        <v>81</v>
      </c>
      <c r="C6" s="83">
        <v>0</v>
      </c>
      <c r="D6" s="83">
        <v>0</v>
      </c>
      <c r="E6" s="90"/>
      <c r="F6" s="84"/>
      <c r="G6" s="84"/>
      <c r="H6" s="84"/>
      <c r="I6" s="84"/>
      <c r="J6" s="84"/>
      <c r="K6" s="84"/>
      <c r="L6" s="84"/>
      <c r="M6" s="84"/>
      <c r="N6" s="84"/>
      <c r="O6" s="86">
        <f>SUM(C6:N6)</f>
        <v>0</v>
      </c>
      <c r="P6" s="91"/>
      <c r="Q6" s="92"/>
    </row>
    <row r="7" spans="2:43" s="95" customFormat="1" thickBot="1">
      <c r="B7" s="93" t="s">
        <v>64</v>
      </c>
      <c r="C7" s="94">
        <f t="shared" ref="C7:N7" si="0">SUM(C4:C6)</f>
        <v>185599.37</v>
      </c>
      <c r="D7" s="94">
        <f t="shared" si="0"/>
        <v>341567.78</v>
      </c>
      <c r="E7" s="94">
        <f t="shared" si="0"/>
        <v>0</v>
      </c>
      <c r="F7" s="94">
        <f t="shared" si="0"/>
        <v>0</v>
      </c>
      <c r="G7" s="94">
        <f>SUM(G4:G6)</f>
        <v>0</v>
      </c>
      <c r="H7" s="94">
        <f t="shared" si="0"/>
        <v>0</v>
      </c>
      <c r="I7" s="94">
        <f t="shared" si="0"/>
        <v>0</v>
      </c>
      <c r="J7" s="94">
        <f t="shared" si="0"/>
        <v>0</v>
      </c>
      <c r="K7" s="94">
        <f t="shared" si="0"/>
        <v>0</v>
      </c>
      <c r="L7" s="94">
        <f t="shared" si="0"/>
        <v>0</v>
      </c>
      <c r="M7" s="94">
        <f t="shared" si="0"/>
        <v>0</v>
      </c>
      <c r="N7" s="94">
        <f t="shared" si="0"/>
        <v>0</v>
      </c>
      <c r="O7" s="86">
        <f>SUM(C7:N7)</f>
        <v>527167.15</v>
      </c>
    </row>
    <row r="8" spans="2:43" s="79" customFormat="1" ht="9.75" customHeight="1">
      <c r="B8" s="96" t="s">
        <v>82</v>
      </c>
      <c r="C8" s="95"/>
      <c r="D8" s="95"/>
      <c r="E8" s="95"/>
      <c r="F8" s="95"/>
      <c r="G8" s="95"/>
      <c r="H8" s="95"/>
      <c r="I8" s="95"/>
      <c r="J8" s="95"/>
      <c r="K8" s="95"/>
      <c r="L8" s="95"/>
      <c r="M8" s="95"/>
      <c r="N8" s="95"/>
    </row>
    <row r="9" spans="2:43" s="79" customFormat="1">
      <c r="B9" s="96" t="s">
        <v>83</v>
      </c>
    </row>
    <row r="10" spans="2:43" s="79" customFormat="1">
      <c r="B10" s="254" t="s">
        <v>306</v>
      </c>
      <c r="C10" s="254"/>
      <c r="D10" s="254"/>
      <c r="E10" s="254"/>
      <c r="F10" s="254"/>
      <c r="G10" s="254"/>
      <c r="H10" s="254"/>
      <c r="I10" s="254"/>
      <c r="J10" s="254"/>
      <c r="K10" s="254"/>
      <c r="L10" s="254"/>
      <c r="M10" s="254"/>
      <c r="N10" s="254"/>
      <c r="O10" s="254"/>
    </row>
    <row r="11" spans="2:43" s="79" customFormat="1" ht="12.75" thickBot="1">
      <c r="B11" s="80"/>
      <c r="C11" s="80"/>
      <c r="D11" s="80"/>
      <c r="E11" s="80"/>
      <c r="F11" s="80"/>
      <c r="G11" s="80"/>
      <c r="H11" s="80"/>
      <c r="I11" s="80"/>
      <c r="J11" s="80"/>
      <c r="K11" s="80"/>
      <c r="L11" s="80"/>
      <c r="M11" s="80"/>
      <c r="N11" s="80"/>
      <c r="O11" s="80"/>
    </row>
    <row r="12" spans="2:43" s="79" customFormat="1">
      <c r="B12" s="97" t="s">
        <v>78</v>
      </c>
      <c r="C12" s="98" t="s">
        <v>52</v>
      </c>
      <c r="D12" s="98" t="s">
        <v>53</v>
      </c>
      <c r="E12" s="98" t="s">
        <v>54</v>
      </c>
      <c r="F12" s="98" t="s">
        <v>55</v>
      </c>
      <c r="G12" s="98" t="s">
        <v>56</v>
      </c>
      <c r="H12" s="98" t="s">
        <v>57</v>
      </c>
      <c r="I12" s="98" t="s">
        <v>58</v>
      </c>
      <c r="J12" s="98" t="s">
        <v>59</v>
      </c>
      <c r="K12" s="98" t="s">
        <v>60</v>
      </c>
      <c r="L12" s="98" t="s">
        <v>61</v>
      </c>
      <c r="M12" s="98" t="s">
        <v>62</v>
      </c>
      <c r="N12" s="98" t="s">
        <v>63</v>
      </c>
      <c r="O12" s="99" t="s">
        <v>64</v>
      </c>
      <c r="P12" s="80"/>
    </row>
    <row r="13" spans="2:43" s="79" customFormat="1" ht="35.25" customHeight="1">
      <c r="B13" s="100" t="s">
        <v>84</v>
      </c>
      <c r="C13" s="83">
        <v>121633.09810148002</v>
      </c>
      <c r="D13" s="83">
        <v>125481</v>
      </c>
      <c r="E13" s="83"/>
      <c r="F13" s="83"/>
      <c r="G13" s="83"/>
      <c r="H13" s="83"/>
      <c r="I13" s="101"/>
      <c r="J13" s="101"/>
      <c r="K13" s="101"/>
      <c r="L13" s="101"/>
      <c r="M13" s="101"/>
      <c r="N13" s="102">
        <v>119359.72100000001</v>
      </c>
      <c r="O13" s="103">
        <f>SUM(C13:N13)</f>
        <v>366473.81910148001</v>
      </c>
      <c r="P13" s="80"/>
    </row>
    <row r="14" spans="2:43" s="79" customFormat="1" ht="36.75" customHeight="1">
      <c r="B14" s="100" t="s">
        <v>85</v>
      </c>
      <c r="C14" s="104">
        <v>7962</v>
      </c>
      <c r="D14" s="104">
        <v>9236</v>
      </c>
      <c r="E14" s="83"/>
      <c r="F14" s="83"/>
      <c r="G14" s="83"/>
      <c r="H14" s="83"/>
      <c r="I14" s="101"/>
      <c r="J14" s="101"/>
      <c r="K14" s="101"/>
      <c r="L14" s="101"/>
      <c r="M14" s="101"/>
      <c r="N14" s="102">
        <v>14296.007</v>
      </c>
      <c r="O14" s="103">
        <f>SUM(C14:N14)</f>
        <v>31494.006999999998</v>
      </c>
      <c r="P14" s="80"/>
    </row>
    <row r="15" spans="2:43" s="79" customFormat="1" ht="36">
      <c r="B15" s="105" t="s">
        <v>86</v>
      </c>
      <c r="C15" s="104">
        <v>1947</v>
      </c>
      <c r="D15" s="104">
        <v>2918</v>
      </c>
      <c r="E15" s="83"/>
      <c r="F15" s="83"/>
      <c r="G15" s="83"/>
      <c r="H15" s="83"/>
      <c r="I15" s="101"/>
      <c r="J15" s="101"/>
      <c r="K15" s="101"/>
      <c r="L15" s="101"/>
      <c r="M15" s="101"/>
      <c r="N15" s="102">
        <v>2124</v>
      </c>
      <c r="O15" s="103">
        <f>SUM(C15:N15)</f>
        <v>6989</v>
      </c>
      <c r="P15" s="80"/>
    </row>
    <row r="16" spans="2:43" s="79" customFormat="1" ht="12.75" thickBot="1">
      <c r="B16" s="106" t="s">
        <v>64</v>
      </c>
      <c r="C16" s="94">
        <f t="shared" ref="C16:N16" si="1">SUM(C13:C15)</f>
        <v>131542.09810148002</v>
      </c>
      <c r="D16" s="94">
        <f t="shared" si="1"/>
        <v>137635</v>
      </c>
      <c r="E16" s="107">
        <f t="shared" si="1"/>
        <v>0</v>
      </c>
      <c r="F16" s="107">
        <f t="shared" si="1"/>
        <v>0</v>
      </c>
      <c r="G16" s="107">
        <f t="shared" si="1"/>
        <v>0</v>
      </c>
      <c r="H16" s="107">
        <f>SUM(H13:H15)</f>
        <v>0</v>
      </c>
      <c r="I16" s="107">
        <f t="shared" si="1"/>
        <v>0</v>
      </c>
      <c r="J16" s="107">
        <f t="shared" si="1"/>
        <v>0</v>
      </c>
      <c r="K16" s="107">
        <f t="shared" si="1"/>
        <v>0</v>
      </c>
      <c r="L16" s="107">
        <f t="shared" si="1"/>
        <v>0</v>
      </c>
      <c r="M16" s="107">
        <f t="shared" si="1"/>
        <v>0</v>
      </c>
      <c r="N16" s="107">
        <f t="shared" si="1"/>
        <v>135779.728</v>
      </c>
      <c r="O16" s="103">
        <f>SUM(C16:N16)</f>
        <v>404956.82610148005</v>
      </c>
      <c r="P16" s="80"/>
      <c r="Q16" s="80"/>
      <c r="R16" s="80"/>
      <c r="S16" s="80"/>
      <c r="T16" s="80"/>
      <c r="U16" s="80"/>
      <c r="V16" s="80"/>
      <c r="W16" s="80"/>
      <c r="X16" s="80"/>
      <c r="Y16" s="80"/>
      <c r="Z16" s="80"/>
      <c r="AA16" s="80"/>
      <c r="AC16" s="80"/>
      <c r="AD16" s="80"/>
      <c r="AE16" s="80"/>
      <c r="AF16" s="80"/>
      <c r="AG16" s="80"/>
      <c r="AH16" s="80"/>
      <c r="AI16" s="80"/>
      <c r="AJ16" s="80"/>
      <c r="AK16" s="80"/>
      <c r="AL16" s="80"/>
      <c r="AM16" s="80"/>
      <c r="AN16" s="80"/>
      <c r="AO16" s="80"/>
      <c r="AP16" s="80"/>
      <c r="AQ16" s="80"/>
    </row>
    <row r="17" spans="2:17" s="79" customFormat="1">
      <c r="B17" s="96" t="s">
        <v>82</v>
      </c>
      <c r="C17" s="96"/>
      <c r="D17" s="96"/>
      <c r="E17" s="96"/>
      <c r="F17" s="96"/>
      <c r="G17" s="96"/>
      <c r="H17" s="96"/>
      <c r="I17" s="96"/>
      <c r="J17" s="108"/>
      <c r="K17" s="108"/>
      <c r="L17" s="108"/>
      <c r="M17" s="108"/>
      <c r="N17" s="108"/>
    </row>
    <row r="18" spans="2:17" s="109" customFormat="1">
      <c r="B18" s="96" t="s">
        <v>87</v>
      </c>
      <c r="J18" s="110"/>
      <c r="K18" s="110"/>
      <c r="N18" s="111"/>
    </row>
    <row r="19" spans="2:17" s="109" customFormat="1">
      <c r="B19" s="96" t="s">
        <v>88</v>
      </c>
      <c r="J19" s="110"/>
      <c r="K19" s="111"/>
    </row>
    <row r="20" spans="2:17" s="79" customFormat="1" ht="5.25" customHeight="1">
      <c r="B20" s="112"/>
    </row>
    <row r="21" spans="2:17" s="79" customFormat="1">
      <c r="B21" s="254" t="s">
        <v>307</v>
      </c>
      <c r="C21" s="254"/>
      <c r="D21" s="254"/>
      <c r="E21" s="254"/>
      <c r="F21" s="254"/>
      <c r="G21" s="254"/>
      <c r="H21" s="254"/>
      <c r="I21" s="254"/>
      <c r="J21" s="254"/>
      <c r="K21" s="254"/>
      <c r="L21" s="254"/>
      <c r="M21" s="254"/>
      <c r="N21" s="254"/>
      <c r="O21" s="254"/>
    </row>
    <row r="22" spans="2:17" s="79" customFormat="1" ht="6.75" customHeight="1" thickBot="1">
      <c r="B22" s="113"/>
      <c r="C22" s="113"/>
      <c r="D22" s="113"/>
      <c r="E22" s="113"/>
      <c r="F22" s="113"/>
      <c r="G22" s="113"/>
      <c r="H22" s="113"/>
      <c r="I22" s="113"/>
      <c r="J22" s="113"/>
      <c r="K22" s="113"/>
      <c r="L22" s="113"/>
      <c r="M22" s="113"/>
      <c r="N22" s="113"/>
    </row>
    <row r="23" spans="2:17" s="79" customFormat="1">
      <c r="B23" s="114" t="s">
        <v>89</v>
      </c>
      <c r="C23" s="115" t="s">
        <v>52</v>
      </c>
      <c r="D23" s="115" t="s">
        <v>53</v>
      </c>
      <c r="E23" s="115" t="s">
        <v>54</v>
      </c>
      <c r="F23" s="115" t="s">
        <v>55</v>
      </c>
      <c r="G23" s="115" t="s">
        <v>56</v>
      </c>
      <c r="H23" s="115" t="s">
        <v>57</v>
      </c>
      <c r="I23" s="115" t="s">
        <v>58</v>
      </c>
      <c r="J23" s="115" t="s">
        <v>59</v>
      </c>
      <c r="K23" s="115" t="s">
        <v>60</v>
      </c>
      <c r="L23" s="115" t="s">
        <v>61</v>
      </c>
      <c r="M23" s="115" t="s">
        <v>62</v>
      </c>
      <c r="N23" s="115" t="s">
        <v>63</v>
      </c>
      <c r="O23" s="116" t="s">
        <v>64</v>
      </c>
    </row>
    <row r="24" spans="2:17">
      <c r="B24" s="117" t="s">
        <v>90</v>
      </c>
      <c r="C24" s="118">
        <v>19293.391</v>
      </c>
      <c r="D24" s="118">
        <v>27323.100000000002</v>
      </c>
      <c r="E24" s="119"/>
      <c r="F24" s="119"/>
      <c r="G24" s="119"/>
      <c r="H24" s="119"/>
      <c r="I24" s="119"/>
      <c r="J24" s="119"/>
      <c r="K24" s="120"/>
      <c r="L24" s="120"/>
      <c r="M24" s="120"/>
      <c r="N24" s="120"/>
      <c r="O24" s="121">
        <f>SUM(C24:N24)</f>
        <v>46616.491000000002</v>
      </c>
      <c r="Q24" s="122"/>
    </row>
    <row r="25" spans="2:17" ht="12.75" thickBot="1">
      <c r="B25" s="106" t="s">
        <v>64</v>
      </c>
      <c r="C25" s="123">
        <f t="shared" ref="C25:N25" si="2">SUM(C24:C24)</f>
        <v>19293.391</v>
      </c>
      <c r="D25" s="123">
        <f t="shared" si="2"/>
        <v>27323.100000000002</v>
      </c>
      <c r="E25" s="123">
        <f t="shared" si="2"/>
        <v>0</v>
      </c>
      <c r="F25" s="123">
        <f t="shared" si="2"/>
        <v>0</v>
      </c>
      <c r="G25" s="123">
        <f t="shared" si="2"/>
        <v>0</v>
      </c>
      <c r="H25" s="123">
        <f t="shared" si="2"/>
        <v>0</v>
      </c>
      <c r="I25" s="123">
        <f t="shared" si="2"/>
        <v>0</v>
      </c>
      <c r="J25" s="123">
        <f t="shared" si="2"/>
        <v>0</v>
      </c>
      <c r="K25" s="123">
        <f t="shared" si="2"/>
        <v>0</v>
      </c>
      <c r="L25" s="123">
        <f t="shared" si="2"/>
        <v>0</v>
      </c>
      <c r="M25" s="123">
        <f t="shared" si="2"/>
        <v>0</v>
      </c>
      <c r="N25" s="123">
        <f t="shared" si="2"/>
        <v>0</v>
      </c>
      <c r="O25" s="121">
        <f>SUM(C25:N25)</f>
        <v>46616.491000000002</v>
      </c>
    </row>
    <row r="26" spans="2:17" s="79" customFormat="1">
      <c r="B26" s="96" t="s">
        <v>83</v>
      </c>
    </row>
    <row r="27" spans="2:17" s="79" customFormat="1">
      <c r="B27" s="96" t="s">
        <v>82</v>
      </c>
    </row>
    <row r="28" spans="2:17" s="79" customFormat="1">
      <c r="B28" s="254" t="s">
        <v>308</v>
      </c>
      <c r="C28" s="254"/>
      <c r="D28" s="254"/>
      <c r="E28" s="254"/>
      <c r="F28" s="254"/>
      <c r="G28" s="254"/>
      <c r="H28" s="254"/>
      <c r="I28" s="254"/>
      <c r="J28" s="254"/>
      <c r="K28" s="254"/>
      <c r="L28" s="254"/>
      <c r="M28" s="254"/>
      <c r="N28" s="254"/>
      <c r="O28" s="254"/>
    </row>
    <row r="29" spans="2:17" s="79" customFormat="1" ht="4.5" customHeight="1" thickBot="1"/>
    <row r="30" spans="2:17" s="79" customFormat="1">
      <c r="B30" s="114" t="s">
        <v>89</v>
      </c>
      <c r="C30" s="115" t="s">
        <v>52</v>
      </c>
      <c r="D30" s="115" t="s">
        <v>53</v>
      </c>
      <c r="E30" s="115" t="s">
        <v>54</v>
      </c>
      <c r="F30" s="115" t="s">
        <v>55</v>
      </c>
      <c r="G30" s="115" t="s">
        <v>56</v>
      </c>
      <c r="H30" s="115" t="s">
        <v>57</v>
      </c>
      <c r="I30" s="115" t="s">
        <v>58</v>
      </c>
      <c r="J30" s="115" t="s">
        <v>59</v>
      </c>
      <c r="K30" s="115" t="s">
        <v>60</v>
      </c>
      <c r="L30" s="115" t="s">
        <v>61</v>
      </c>
      <c r="M30" s="115" t="s">
        <v>62</v>
      </c>
      <c r="N30" s="115" t="s">
        <v>63</v>
      </c>
      <c r="O30" s="116" t="s">
        <v>64</v>
      </c>
    </row>
    <row r="31" spans="2:17" s="80" customFormat="1" ht="14.25" customHeight="1">
      <c r="B31" s="67" t="s">
        <v>91</v>
      </c>
      <c r="C31" s="124">
        <v>1537.6</v>
      </c>
      <c r="D31" s="124">
        <v>0</v>
      </c>
      <c r="E31" s="124"/>
      <c r="F31" s="124"/>
      <c r="G31" s="124"/>
      <c r="H31" s="124"/>
      <c r="I31" s="124"/>
      <c r="J31" s="124"/>
      <c r="K31" s="124"/>
      <c r="L31" s="124"/>
      <c r="M31" s="124"/>
      <c r="N31" s="124"/>
      <c r="O31" s="125">
        <f>SUM(C31:N31)</f>
        <v>1537.6</v>
      </c>
    </row>
    <row r="32" spans="2:17" s="80" customFormat="1" ht="14.25" customHeight="1">
      <c r="B32" s="67" t="s">
        <v>92</v>
      </c>
      <c r="C32" s="124">
        <v>2270.5070000000001</v>
      </c>
      <c r="D32" s="124">
        <v>0</v>
      </c>
      <c r="E32" s="124"/>
      <c r="F32" s="124"/>
      <c r="G32" s="124"/>
      <c r="H32" s="124"/>
      <c r="I32" s="124"/>
      <c r="J32" s="124"/>
      <c r="K32" s="124"/>
      <c r="L32" s="124"/>
      <c r="M32" s="124"/>
      <c r="N32" s="124"/>
      <c r="O32" s="125">
        <f>SUM(C32:N32)</f>
        <v>2270.5070000000001</v>
      </c>
    </row>
    <row r="33" spans="2:16" s="80" customFormat="1" ht="14.25" customHeight="1">
      <c r="B33" s="67" t="s">
        <v>286</v>
      </c>
      <c r="C33" s="124">
        <v>0</v>
      </c>
      <c r="D33" s="124">
        <v>0</v>
      </c>
      <c r="E33" s="124"/>
      <c r="F33" s="124"/>
      <c r="G33" s="124"/>
      <c r="H33" s="124"/>
      <c r="I33" s="124"/>
      <c r="J33" s="124"/>
      <c r="K33" s="124"/>
      <c r="L33" s="124"/>
      <c r="M33" s="124"/>
      <c r="N33" s="124"/>
      <c r="O33" s="125">
        <f t="shared" ref="O33:O42" si="3">SUM(C33:N33)</f>
        <v>0</v>
      </c>
    </row>
    <row r="34" spans="2:16" s="5" customFormat="1" ht="14.25" customHeight="1">
      <c r="B34" s="117" t="s">
        <v>93</v>
      </c>
      <c r="C34" s="118">
        <v>0</v>
      </c>
      <c r="D34" s="118">
        <v>0</v>
      </c>
      <c r="E34" s="118"/>
      <c r="F34" s="118"/>
      <c r="G34" s="118"/>
      <c r="H34" s="118"/>
      <c r="I34" s="118"/>
      <c r="J34" s="118"/>
      <c r="K34" s="118"/>
      <c r="L34" s="118"/>
      <c r="M34" s="118"/>
      <c r="N34" s="118"/>
      <c r="O34" s="125">
        <f t="shared" si="3"/>
        <v>0</v>
      </c>
    </row>
    <row r="35" spans="2:16" s="5" customFormat="1" ht="14.25" customHeight="1">
      <c r="B35" s="126" t="s">
        <v>281</v>
      </c>
      <c r="C35" s="127">
        <v>0</v>
      </c>
      <c r="D35" s="127">
        <v>0</v>
      </c>
      <c r="E35" s="127"/>
      <c r="F35" s="127"/>
      <c r="G35" s="127"/>
      <c r="H35" s="127"/>
      <c r="I35" s="127"/>
      <c r="J35" s="127"/>
      <c r="K35" s="127"/>
      <c r="L35" s="127"/>
      <c r="M35" s="127"/>
      <c r="N35" s="127"/>
      <c r="O35" s="125">
        <f t="shared" si="3"/>
        <v>0</v>
      </c>
    </row>
    <row r="36" spans="2:16" s="5" customFormat="1" ht="14.25" customHeight="1">
      <c r="B36" s="128" t="s">
        <v>109</v>
      </c>
      <c r="C36" s="127">
        <v>0</v>
      </c>
      <c r="D36" s="127">
        <v>0</v>
      </c>
      <c r="E36" s="127"/>
      <c r="F36" s="127"/>
      <c r="G36" s="127"/>
      <c r="H36" s="127"/>
      <c r="I36" s="127"/>
      <c r="J36" s="127"/>
      <c r="K36" s="127"/>
      <c r="L36" s="127"/>
      <c r="M36" s="127"/>
      <c r="N36" s="127"/>
      <c r="O36" s="125">
        <f t="shared" si="3"/>
        <v>0</v>
      </c>
    </row>
    <row r="37" spans="2:16" s="5" customFormat="1" ht="14.25" customHeight="1">
      <c r="B37" s="128" t="s">
        <v>110</v>
      </c>
      <c r="C37" s="127">
        <v>400</v>
      </c>
      <c r="D37" s="127">
        <v>0</v>
      </c>
      <c r="E37" s="127"/>
      <c r="F37" s="127"/>
      <c r="G37" s="127"/>
      <c r="H37" s="127"/>
      <c r="I37" s="127"/>
      <c r="J37" s="127"/>
      <c r="K37" s="127"/>
      <c r="L37" s="127"/>
      <c r="M37" s="127"/>
      <c r="N37" s="127"/>
      <c r="O37" s="125">
        <f t="shared" si="3"/>
        <v>400</v>
      </c>
    </row>
    <row r="38" spans="2:16" s="79" customFormat="1" ht="14.25" customHeight="1">
      <c r="B38" s="129" t="s">
        <v>94</v>
      </c>
      <c r="C38" s="127">
        <v>67.563999999999993</v>
      </c>
      <c r="D38" s="127">
        <v>0</v>
      </c>
      <c r="E38" s="127"/>
      <c r="F38" s="127"/>
      <c r="G38" s="127"/>
      <c r="H38" s="127"/>
      <c r="I38" s="127"/>
      <c r="J38" s="127"/>
      <c r="K38" s="127"/>
      <c r="L38" s="127"/>
      <c r="M38" s="127"/>
      <c r="N38" s="127"/>
      <c r="O38" s="125">
        <f t="shared" si="3"/>
        <v>67.563999999999993</v>
      </c>
    </row>
    <row r="39" spans="2:16" s="80" customFormat="1" ht="14.25" customHeight="1">
      <c r="B39" s="126" t="s">
        <v>95</v>
      </c>
      <c r="C39" s="124">
        <v>27</v>
      </c>
      <c r="D39" s="124">
        <v>0</v>
      </c>
      <c r="E39" s="124"/>
      <c r="F39" s="124"/>
      <c r="G39" s="124"/>
      <c r="H39" s="124"/>
      <c r="I39" s="124"/>
      <c r="J39" s="124"/>
      <c r="K39" s="124"/>
      <c r="L39" s="124"/>
      <c r="M39" s="124"/>
      <c r="N39" s="124"/>
      <c r="O39" s="125">
        <f t="shared" si="3"/>
        <v>27</v>
      </c>
    </row>
    <row r="40" spans="2:16" s="79" customFormat="1" ht="14.25" customHeight="1">
      <c r="B40" s="130" t="s">
        <v>96</v>
      </c>
      <c r="C40" s="131">
        <f>SUM(C41)</f>
        <v>6101.9930000000004</v>
      </c>
      <c r="D40" s="131">
        <f t="shared" ref="D40:N40" si="4">SUM(D41)</f>
        <v>5444.9459999999999</v>
      </c>
      <c r="E40" s="131">
        <f t="shared" si="4"/>
        <v>0</v>
      </c>
      <c r="F40" s="131">
        <f t="shared" si="4"/>
        <v>0</v>
      </c>
      <c r="G40" s="131">
        <f t="shared" si="4"/>
        <v>0</v>
      </c>
      <c r="H40" s="131">
        <f t="shared" si="4"/>
        <v>0</v>
      </c>
      <c r="I40" s="131">
        <f t="shared" si="4"/>
        <v>0</v>
      </c>
      <c r="J40" s="131">
        <f t="shared" si="4"/>
        <v>0</v>
      </c>
      <c r="K40" s="131">
        <f t="shared" si="4"/>
        <v>0</v>
      </c>
      <c r="L40" s="131">
        <f t="shared" si="4"/>
        <v>0</v>
      </c>
      <c r="M40" s="131">
        <f t="shared" si="4"/>
        <v>0</v>
      </c>
      <c r="N40" s="131">
        <f t="shared" si="4"/>
        <v>0</v>
      </c>
      <c r="O40" s="125">
        <f t="shared" si="3"/>
        <v>11546.939</v>
      </c>
    </row>
    <row r="41" spans="2:16" s="79" customFormat="1" ht="14.25" customHeight="1">
      <c r="B41" s="132" t="s">
        <v>104</v>
      </c>
      <c r="C41" s="118">
        <v>6101.9930000000004</v>
      </c>
      <c r="D41" s="118">
        <v>5444.9459999999999</v>
      </c>
      <c r="E41" s="118"/>
      <c r="F41" s="118"/>
      <c r="G41" s="118"/>
      <c r="H41" s="118"/>
      <c r="I41" s="118"/>
      <c r="J41" s="118"/>
      <c r="K41" s="118"/>
      <c r="L41" s="118"/>
      <c r="M41" s="118"/>
      <c r="N41" s="118"/>
      <c r="O41" s="125">
        <f t="shared" si="3"/>
        <v>11546.939</v>
      </c>
    </row>
    <row r="42" spans="2:16" s="79" customFormat="1" ht="15" customHeight="1" thickBot="1">
      <c r="B42" s="106" t="s">
        <v>64</v>
      </c>
      <c r="C42" s="123">
        <f>C31+C32+C33+C34+C35+C36+C37+C38+C40</f>
        <v>10377.664000000001</v>
      </c>
      <c r="D42" s="123">
        <f t="shared" ref="D42:N42" si="5">D31+D32+D33+D34+D35+D36+D37+D38+D40</f>
        <v>5444.9459999999999</v>
      </c>
      <c r="E42" s="123">
        <f t="shared" si="5"/>
        <v>0</v>
      </c>
      <c r="F42" s="123">
        <f t="shared" si="5"/>
        <v>0</v>
      </c>
      <c r="G42" s="123">
        <f t="shared" si="5"/>
        <v>0</v>
      </c>
      <c r="H42" s="123">
        <f t="shared" si="5"/>
        <v>0</v>
      </c>
      <c r="I42" s="123">
        <f t="shared" si="5"/>
        <v>0</v>
      </c>
      <c r="J42" s="123">
        <f t="shared" si="5"/>
        <v>0</v>
      </c>
      <c r="K42" s="123">
        <f t="shared" si="5"/>
        <v>0</v>
      </c>
      <c r="L42" s="123">
        <f t="shared" si="5"/>
        <v>0</v>
      </c>
      <c r="M42" s="123">
        <f t="shared" si="5"/>
        <v>0</v>
      </c>
      <c r="N42" s="123">
        <f t="shared" si="5"/>
        <v>0</v>
      </c>
      <c r="O42" s="125">
        <f t="shared" si="3"/>
        <v>15822.61</v>
      </c>
      <c r="P42" s="80"/>
    </row>
    <row r="43" spans="2:16" s="79" customFormat="1">
      <c r="B43" s="96" t="s">
        <v>83</v>
      </c>
      <c r="C43" s="113"/>
      <c r="D43" s="113"/>
      <c r="E43" s="113"/>
      <c r="F43" s="113"/>
      <c r="G43" s="113"/>
      <c r="H43" s="113"/>
      <c r="I43" s="113"/>
      <c r="J43" s="113"/>
      <c r="K43" s="113"/>
      <c r="L43" s="113"/>
      <c r="M43" s="113"/>
      <c r="N43" s="113"/>
    </row>
    <row r="44" spans="2:16" s="79" customFormat="1" ht="5.25" customHeight="1">
      <c r="B44" s="112"/>
      <c r="C44" s="113"/>
      <c r="D44" s="113"/>
      <c r="E44" s="113"/>
      <c r="F44" s="113"/>
      <c r="G44" s="113"/>
      <c r="H44" s="113"/>
      <c r="I44" s="113"/>
      <c r="J44" s="113"/>
      <c r="K44" s="113"/>
      <c r="L44" s="113"/>
      <c r="M44" s="113"/>
      <c r="N44" s="113"/>
    </row>
    <row r="45" spans="2:16" s="79" customFormat="1">
      <c r="B45" s="254" t="s">
        <v>309</v>
      </c>
      <c r="C45" s="254"/>
      <c r="D45" s="254"/>
      <c r="E45" s="254"/>
      <c r="F45" s="254"/>
      <c r="G45" s="254"/>
      <c r="H45" s="254"/>
      <c r="I45" s="254"/>
      <c r="J45" s="254"/>
      <c r="K45" s="254"/>
      <c r="L45" s="254"/>
      <c r="M45" s="254"/>
      <c r="N45" s="254"/>
      <c r="O45" s="254"/>
    </row>
    <row r="46" spans="2:16" s="79" customFormat="1" ht="4.5" customHeight="1" thickBot="1">
      <c r="B46" s="113"/>
      <c r="C46" s="113"/>
      <c r="D46" s="113"/>
      <c r="E46" s="113"/>
      <c r="F46" s="113"/>
      <c r="G46" s="113"/>
      <c r="H46" s="113"/>
      <c r="I46" s="113"/>
      <c r="J46" s="113"/>
      <c r="K46" s="113"/>
      <c r="L46" s="113"/>
      <c r="M46" s="113"/>
      <c r="N46" s="113"/>
    </row>
    <row r="47" spans="2:16" s="79" customFormat="1">
      <c r="B47" s="114" t="s">
        <v>89</v>
      </c>
      <c r="C47" s="115" t="s">
        <v>52</v>
      </c>
      <c r="D47" s="115" t="s">
        <v>53</v>
      </c>
      <c r="E47" s="115" t="s">
        <v>54</v>
      </c>
      <c r="F47" s="115" t="s">
        <v>55</v>
      </c>
      <c r="G47" s="115" t="s">
        <v>56</v>
      </c>
      <c r="H47" s="115" t="s">
        <v>57</v>
      </c>
      <c r="I47" s="115" t="s">
        <v>58</v>
      </c>
      <c r="J47" s="115" t="s">
        <v>59</v>
      </c>
      <c r="K47" s="115" t="s">
        <v>60</v>
      </c>
      <c r="L47" s="115" t="s">
        <v>61</v>
      </c>
      <c r="M47" s="115" t="s">
        <v>62</v>
      </c>
      <c r="N47" s="115" t="s">
        <v>63</v>
      </c>
      <c r="O47" s="116" t="s">
        <v>64</v>
      </c>
    </row>
    <row r="48" spans="2:16" s="79" customFormat="1">
      <c r="B48" s="126" t="s">
        <v>97</v>
      </c>
      <c r="C48" s="118">
        <v>722.99</v>
      </c>
      <c r="D48" s="118">
        <v>491.18</v>
      </c>
      <c r="E48" s="118"/>
      <c r="F48" s="118"/>
      <c r="G48" s="118"/>
      <c r="H48" s="118"/>
      <c r="I48" s="118"/>
      <c r="J48" s="118"/>
      <c r="K48" s="118"/>
      <c r="L48" s="118"/>
      <c r="M48" s="118"/>
      <c r="N48" s="118"/>
      <c r="O48" s="125">
        <f t="shared" ref="O48:O59" si="6">SUM(C48:N48)</f>
        <v>1214.17</v>
      </c>
    </row>
    <row r="49" spans="2:15" s="79" customFormat="1">
      <c r="B49" s="126" t="s">
        <v>98</v>
      </c>
      <c r="C49" s="118">
        <v>410.68799999999999</v>
      </c>
      <c r="D49" s="118">
        <v>2796.7359999999999</v>
      </c>
      <c r="E49" s="118"/>
      <c r="F49" s="118"/>
      <c r="G49" s="118"/>
      <c r="H49" s="118"/>
      <c r="I49" s="118"/>
      <c r="J49" s="118"/>
      <c r="K49" s="118"/>
      <c r="L49" s="118"/>
      <c r="M49" s="118"/>
      <c r="N49" s="118"/>
      <c r="O49" s="125">
        <f t="shared" si="6"/>
        <v>3207.424</v>
      </c>
    </row>
    <row r="50" spans="2:15" s="79" customFormat="1">
      <c r="B50" s="126" t="s">
        <v>281</v>
      </c>
      <c r="C50" s="127">
        <v>0</v>
      </c>
      <c r="D50" s="127">
        <v>0</v>
      </c>
      <c r="E50" s="127"/>
      <c r="F50" s="127"/>
      <c r="G50" s="127"/>
      <c r="H50" s="127"/>
      <c r="I50" s="127"/>
      <c r="J50" s="127"/>
      <c r="K50" s="127"/>
      <c r="L50" s="127"/>
      <c r="M50" s="127"/>
      <c r="N50" s="127"/>
      <c r="O50" s="125">
        <f t="shared" si="6"/>
        <v>0</v>
      </c>
    </row>
    <row r="51" spans="2:15" s="80" customFormat="1">
      <c r="B51" s="128" t="s">
        <v>109</v>
      </c>
      <c r="C51" s="133">
        <v>0</v>
      </c>
      <c r="D51" s="133">
        <v>0</v>
      </c>
      <c r="E51" s="133"/>
      <c r="F51" s="133"/>
      <c r="G51" s="133"/>
      <c r="H51" s="133"/>
      <c r="I51" s="127"/>
      <c r="J51" s="127"/>
      <c r="K51" s="127"/>
      <c r="L51" s="127"/>
      <c r="M51" s="127"/>
      <c r="N51" s="127"/>
      <c r="O51" s="125">
        <f t="shared" ref="O51" si="7">SUM(C51:N51)</f>
        <v>0</v>
      </c>
    </row>
    <row r="52" spans="2:15" s="80" customFormat="1">
      <c r="B52" s="128" t="s">
        <v>110</v>
      </c>
      <c r="C52" s="133">
        <v>0</v>
      </c>
      <c r="D52" s="133">
        <v>249.75</v>
      </c>
      <c r="E52" s="133"/>
      <c r="F52" s="133"/>
      <c r="G52" s="133"/>
      <c r="H52" s="133"/>
      <c r="I52" s="127"/>
      <c r="J52" s="127"/>
      <c r="K52" s="127"/>
      <c r="L52" s="127"/>
      <c r="M52" s="127"/>
      <c r="N52" s="127"/>
      <c r="O52" s="125">
        <f t="shared" si="6"/>
        <v>249.75</v>
      </c>
    </row>
    <row r="53" spans="2:15" s="79" customFormat="1">
      <c r="B53" s="129" t="s">
        <v>99</v>
      </c>
      <c r="C53" s="118">
        <v>0</v>
      </c>
      <c r="D53" s="118">
        <v>0</v>
      </c>
      <c r="E53" s="118"/>
      <c r="F53" s="118"/>
      <c r="G53" s="118"/>
      <c r="H53" s="118"/>
      <c r="I53" s="118"/>
      <c r="J53" s="118"/>
      <c r="K53" s="118"/>
      <c r="L53" s="118"/>
      <c r="M53" s="118"/>
      <c r="N53" s="118"/>
      <c r="O53" s="125">
        <f t="shared" si="6"/>
        <v>0</v>
      </c>
    </row>
    <row r="54" spans="2:15" s="79" customFormat="1">
      <c r="B54" s="134" t="s">
        <v>100</v>
      </c>
      <c r="C54" s="127">
        <v>0</v>
      </c>
      <c r="D54" s="127">
        <v>0</v>
      </c>
      <c r="E54" s="127"/>
      <c r="F54" s="127"/>
      <c r="G54" s="135"/>
      <c r="H54" s="135"/>
      <c r="I54" s="135"/>
      <c r="J54" s="135"/>
      <c r="K54" s="135"/>
      <c r="L54" s="135"/>
      <c r="M54" s="135"/>
      <c r="N54" s="135"/>
      <c r="O54" s="125">
        <f t="shared" si="6"/>
        <v>0</v>
      </c>
    </row>
    <row r="55" spans="2:15" s="79" customFormat="1">
      <c r="B55" s="136" t="s">
        <v>96</v>
      </c>
      <c r="C55" s="137">
        <f>SUM(C56:C58)</f>
        <v>596.14</v>
      </c>
      <c r="D55" s="137">
        <f>SUM(D56:D58)</f>
        <v>833.06999999999994</v>
      </c>
      <c r="E55" s="137">
        <f t="shared" ref="E55:N55" si="8">SUM(E56:E58)</f>
        <v>0</v>
      </c>
      <c r="F55" s="137">
        <f t="shared" si="8"/>
        <v>0</v>
      </c>
      <c r="G55" s="137">
        <f t="shared" si="8"/>
        <v>0</v>
      </c>
      <c r="H55" s="137">
        <f t="shared" si="8"/>
        <v>0</v>
      </c>
      <c r="I55" s="137">
        <f t="shared" si="8"/>
        <v>0</v>
      </c>
      <c r="J55" s="137">
        <f t="shared" si="8"/>
        <v>0</v>
      </c>
      <c r="K55" s="137">
        <f t="shared" si="8"/>
        <v>0</v>
      </c>
      <c r="L55" s="137">
        <f t="shared" si="8"/>
        <v>0</v>
      </c>
      <c r="M55" s="137">
        <f t="shared" si="8"/>
        <v>0</v>
      </c>
      <c r="N55" s="137">
        <f t="shared" si="8"/>
        <v>0</v>
      </c>
      <c r="O55" s="125">
        <f t="shared" si="6"/>
        <v>1429.21</v>
      </c>
    </row>
    <row r="56" spans="2:15" s="79" customFormat="1">
      <c r="B56" s="132" t="s">
        <v>105</v>
      </c>
      <c r="C56" s="118">
        <v>214.56</v>
      </c>
      <c r="D56" s="118">
        <v>351.53</v>
      </c>
      <c r="E56" s="127"/>
      <c r="F56" s="127"/>
      <c r="G56" s="135"/>
      <c r="H56" s="135"/>
      <c r="I56" s="135"/>
      <c r="J56" s="135"/>
      <c r="K56" s="135"/>
      <c r="L56" s="135"/>
      <c r="M56" s="135"/>
      <c r="N56" s="135"/>
      <c r="O56" s="125">
        <f t="shared" si="6"/>
        <v>566.08999999999992</v>
      </c>
    </row>
    <row r="57" spans="2:15" s="79" customFormat="1">
      <c r="B57" s="132" t="s">
        <v>106</v>
      </c>
      <c r="C57" s="118">
        <v>131.25</v>
      </c>
      <c r="D57" s="118">
        <v>205.12</v>
      </c>
      <c r="E57" s="127"/>
      <c r="F57" s="127"/>
      <c r="G57" s="135"/>
      <c r="H57" s="135"/>
      <c r="I57" s="135"/>
      <c r="J57" s="135"/>
      <c r="K57" s="135"/>
      <c r="L57" s="135"/>
      <c r="M57" s="135"/>
      <c r="N57" s="135"/>
      <c r="O57" s="125">
        <f t="shared" si="6"/>
        <v>336.37</v>
      </c>
    </row>
    <row r="58" spans="2:15" s="79" customFormat="1">
      <c r="B58" s="132" t="s">
        <v>107</v>
      </c>
      <c r="C58" s="118">
        <v>250.33</v>
      </c>
      <c r="D58" s="118">
        <v>276.42</v>
      </c>
      <c r="E58" s="127"/>
      <c r="F58" s="127"/>
      <c r="G58" s="135"/>
      <c r="H58" s="135"/>
      <c r="I58" s="135"/>
      <c r="J58" s="135"/>
      <c r="K58" s="135"/>
      <c r="L58" s="135"/>
      <c r="M58" s="135"/>
      <c r="N58" s="135"/>
      <c r="O58" s="125">
        <f t="shared" si="6"/>
        <v>526.75</v>
      </c>
    </row>
    <row r="59" spans="2:15" ht="12" customHeight="1" thickBot="1">
      <c r="B59" s="138" t="s">
        <v>64</v>
      </c>
      <c r="C59" s="139">
        <f>SUM(C48,C49,C50,C51,C52,C53,C55)</f>
        <v>1729.8179999999998</v>
      </c>
      <c r="D59" s="139">
        <f t="shared" ref="D59:N59" si="9">SUM(D48,D49,D50:D50,D51,D52,D53,D55)</f>
        <v>4370.7359999999999</v>
      </c>
      <c r="E59" s="139">
        <f t="shared" si="9"/>
        <v>0</v>
      </c>
      <c r="F59" s="139">
        <f t="shared" si="9"/>
        <v>0</v>
      </c>
      <c r="G59" s="139">
        <f t="shared" si="9"/>
        <v>0</v>
      </c>
      <c r="H59" s="139">
        <f t="shared" si="9"/>
        <v>0</v>
      </c>
      <c r="I59" s="139">
        <f t="shared" si="9"/>
        <v>0</v>
      </c>
      <c r="J59" s="139">
        <f t="shared" si="9"/>
        <v>0</v>
      </c>
      <c r="K59" s="139">
        <f t="shared" si="9"/>
        <v>0</v>
      </c>
      <c r="L59" s="139">
        <f t="shared" si="9"/>
        <v>0</v>
      </c>
      <c r="M59" s="139">
        <f t="shared" si="9"/>
        <v>0</v>
      </c>
      <c r="N59" s="139">
        <f t="shared" si="9"/>
        <v>0</v>
      </c>
      <c r="O59" s="125">
        <f t="shared" si="6"/>
        <v>6100.5540000000001</v>
      </c>
    </row>
    <row r="60" spans="2:15">
      <c r="B60" s="96" t="s">
        <v>83</v>
      </c>
    </row>
    <row r="61" spans="2:15">
      <c r="B61" s="254" t="s">
        <v>310</v>
      </c>
      <c r="C61" s="254"/>
      <c r="D61" s="254"/>
      <c r="E61" s="254"/>
      <c r="F61" s="254"/>
      <c r="G61" s="254"/>
      <c r="H61" s="254"/>
      <c r="I61" s="254"/>
      <c r="J61" s="254"/>
      <c r="K61" s="254"/>
      <c r="L61" s="254"/>
      <c r="M61" s="254"/>
      <c r="N61" s="254"/>
      <c r="O61" s="254"/>
    </row>
    <row r="62" spans="2:15" ht="4.5" customHeight="1" thickBot="1"/>
    <row r="63" spans="2:15">
      <c r="B63" s="114" t="s">
        <v>89</v>
      </c>
      <c r="C63" s="115" t="s">
        <v>52</v>
      </c>
      <c r="D63" s="115" t="s">
        <v>53</v>
      </c>
      <c r="E63" s="115" t="s">
        <v>54</v>
      </c>
      <c r="F63" s="115" t="s">
        <v>55</v>
      </c>
      <c r="G63" s="115" t="s">
        <v>56</v>
      </c>
      <c r="H63" s="115" t="s">
        <v>57</v>
      </c>
      <c r="I63" s="115" t="s">
        <v>58</v>
      </c>
      <c r="J63" s="115" t="s">
        <v>59</v>
      </c>
      <c r="K63" s="115" t="s">
        <v>60</v>
      </c>
      <c r="L63" s="115" t="s">
        <v>61</v>
      </c>
      <c r="M63" s="115" t="s">
        <v>62</v>
      </c>
      <c r="N63" s="115" t="s">
        <v>63</v>
      </c>
      <c r="O63" s="116" t="s">
        <v>64</v>
      </c>
    </row>
    <row r="64" spans="2:15">
      <c r="B64" s="126" t="s">
        <v>39</v>
      </c>
      <c r="C64" s="140">
        <v>1481</v>
      </c>
      <c r="D64" s="140">
        <v>968</v>
      </c>
      <c r="E64" s="140"/>
      <c r="F64" s="140"/>
      <c r="G64" s="140"/>
      <c r="H64" s="140"/>
      <c r="I64" s="140"/>
      <c r="J64" s="140"/>
      <c r="K64" s="140"/>
      <c r="L64" s="140"/>
      <c r="M64" s="140"/>
      <c r="N64" s="140"/>
      <c r="O64" s="141">
        <f>SUM(C64:N64)</f>
        <v>2449</v>
      </c>
    </row>
    <row r="65" spans="2:15">
      <c r="B65" s="126" t="s">
        <v>101</v>
      </c>
      <c r="C65" s="140">
        <v>0</v>
      </c>
      <c r="D65" s="140">
        <v>0</v>
      </c>
      <c r="E65" s="140"/>
      <c r="F65" s="140"/>
      <c r="G65" s="140"/>
      <c r="H65" s="140"/>
      <c r="I65" s="140"/>
      <c r="J65" s="140"/>
      <c r="K65" s="140"/>
      <c r="L65" s="140"/>
      <c r="M65" s="140"/>
      <c r="N65" s="140"/>
      <c r="O65" s="141">
        <f>SUM(C65:N65)</f>
        <v>0</v>
      </c>
    </row>
    <row r="66" spans="2:15" ht="12.75" thickBot="1">
      <c r="B66" s="106" t="s">
        <v>64</v>
      </c>
      <c r="C66" s="138">
        <f t="shared" ref="C66:N66" si="10">SUM(C64:C65)</f>
        <v>1481</v>
      </c>
      <c r="D66" s="138">
        <f t="shared" si="10"/>
        <v>968</v>
      </c>
      <c r="E66" s="138">
        <f t="shared" si="10"/>
        <v>0</v>
      </c>
      <c r="F66" s="138">
        <f t="shared" si="10"/>
        <v>0</v>
      </c>
      <c r="G66" s="138">
        <f t="shared" si="10"/>
        <v>0</v>
      </c>
      <c r="H66" s="138">
        <f t="shared" si="10"/>
        <v>0</v>
      </c>
      <c r="I66" s="138">
        <f t="shared" si="10"/>
        <v>0</v>
      </c>
      <c r="J66" s="138">
        <f t="shared" si="10"/>
        <v>0</v>
      </c>
      <c r="K66" s="138">
        <f t="shared" si="10"/>
        <v>0</v>
      </c>
      <c r="L66" s="138">
        <f t="shared" si="10"/>
        <v>0</v>
      </c>
      <c r="M66" s="138">
        <f t="shared" si="10"/>
        <v>0</v>
      </c>
      <c r="N66" s="138">
        <f t="shared" si="10"/>
        <v>0</v>
      </c>
      <c r="O66" s="141">
        <f>SUM(C66:N66)</f>
        <v>2449</v>
      </c>
    </row>
    <row r="67" spans="2:15" ht="11.25" customHeight="1"/>
  </sheetData>
  <mergeCells count="6">
    <mergeCell ref="B61:O61"/>
    <mergeCell ref="B1:O1"/>
    <mergeCell ref="B10:O10"/>
    <mergeCell ref="B21:O21"/>
    <mergeCell ref="B28:O28"/>
    <mergeCell ref="B45:O45"/>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8"/>
  <sheetViews>
    <sheetView view="pageBreakPreview" zoomScaleNormal="100" workbookViewId="0">
      <selection activeCell="D21" sqref="D21:E21"/>
    </sheetView>
  </sheetViews>
  <sheetFormatPr baseColWidth="10" defaultRowHeight="12.75"/>
  <cols>
    <col min="1" max="1" width="28.85546875" style="142" bestFit="1" customWidth="1"/>
    <col min="2" max="2" width="8" style="142" customWidth="1"/>
    <col min="3" max="3" width="8.140625" style="142" customWidth="1"/>
    <col min="4" max="4" width="9.140625" style="142" customWidth="1"/>
    <col min="5" max="5" width="8.7109375" style="142" customWidth="1"/>
    <col min="6" max="6" width="10.42578125" style="142" customWidth="1"/>
    <col min="7" max="7" width="9.28515625" style="142" customWidth="1"/>
    <col min="8" max="8" width="9" style="142" hidden="1" customWidth="1"/>
    <col min="9" max="10" width="12.140625" style="142" bestFit="1" customWidth="1"/>
    <col min="11" max="16384" width="11.42578125" style="142"/>
  </cols>
  <sheetData>
    <row r="1" spans="1:12">
      <c r="E1" s="142" t="s">
        <v>111</v>
      </c>
    </row>
    <row r="2" spans="1:12">
      <c r="E2" s="142" t="s">
        <v>112</v>
      </c>
    </row>
    <row r="3" spans="1:12" ht="3" customHeight="1">
      <c r="L3" s="142" t="s">
        <v>113</v>
      </c>
    </row>
    <row r="4" spans="1:12">
      <c r="A4" s="143" t="s">
        <v>114</v>
      </c>
      <c r="B4" s="144" t="s">
        <v>115</v>
      </c>
      <c r="I4" s="145" t="s">
        <v>116</v>
      </c>
      <c r="J4" s="256" t="s">
        <v>322</v>
      </c>
      <c r="K4" s="256"/>
    </row>
    <row r="5" spans="1:12">
      <c r="I5" s="145" t="s">
        <v>117</v>
      </c>
      <c r="J5" s="256">
        <v>2012</v>
      </c>
      <c r="K5" s="256"/>
    </row>
    <row r="6" spans="1:12" ht="15.75" thickBot="1">
      <c r="E6" s="146" t="s">
        <v>118</v>
      </c>
    </row>
    <row r="7" spans="1:12" ht="13.5" thickBot="1">
      <c r="A7" s="257" t="s">
        <v>119</v>
      </c>
      <c r="B7" s="258" t="s">
        <v>14</v>
      </c>
      <c r="C7" s="258"/>
      <c r="D7" s="258"/>
      <c r="E7" s="258"/>
      <c r="F7" s="258"/>
      <c r="G7" s="258"/>
      <c r="I7" s="258" t="s">
        <v>120</v>
      </c>
      <c r="J7" s="258"/>
      <c r="K7" s="258"/>
      <c r="L7" s="145"/>
    </row>
    <row r="8" spans="1:12" ht="13.5" thickBot="1">
      <c r="A8" s="257"/>
      <c r="B8" s="259" t="s">
        <v>30</v>
      </c>
      <c r="C8" s="259"/>
      <c r="D8" s="259" t="s">
        <v>31</v>
      </c>
      <c r="E8" s="259"/>
      <c r="F8" s="259" t="s">
        <v>121</v>
      </c>
      <c r="G8" s="259"/>
      <c r="I8" s="147" t="s">
        <v>122</v>
      </c>
      <c r="J8" s="147" t="s">
        <v>123</v>
      </c>
      <c r="K8" s="147" t="s">
        <v>121</v>
      </c>
    </row>
    <row r="9" spans="1:12" ht="13.5" thickBot="1">
      <c r="A9" s="257"/>
      <c r="B9" s="259" t="s">
        <v>124</v>
      </c>
      <c r="C9" s="259"/>
      <c r="D9" s="259" t="s">
        <v>124</v>
      </c>
      <c r="E9" s="259"/>
      <c r="F9" s="259" t="s">
        <v>125</v>
      </c>
      <c r="G9" s="259"/>
      <c r="I9" s="147" t="s">
        <v>124</v>
      </c>
      <c r="J9" s="147" t="s">
        <v>124</v>
      </c>
      <c r="K9" s="147" t="s">
        <v>125</v>
      </c>
    </row>
    <row r="10" spans="1:12" ht="13.5" thickBot="1">
      <c r="A10" s="148" t="s">
        <v>126</v>
      </c>
      <c r="B10" s="260"/>
      <c r="C10" s="261"/>
      <c r="D10" s="262"/>
      <c r="E10" s="262"/>
      <c r="F10" s="263"/>
      <c r="G10" s="263"/>
      <c r="H10" s="145"/>
      <c r="I10" s="149">
        <v>491.18</v>
      </c>
      <c r="J10" s="149">
        <v>2796.7359999999999</v>
      </c>
      <c r="K10" s="150">
        <v>23</v>
      </c>
    </row>
    <row r="11" spans="1:12" ht="13.5" thickBot="1">
      <c r="A11" s="151" t="s">
        <v>127</v>
      </c>
      <c r="B11" s="260"/>
      <c r="C11" s="261"/>
      <c r="D11" s="260"/>
      <c r="E11" s="261"/>
      <c r="F11" s="264"/>
      <c r="G11" s="265"/>
      <c r="H11" s="145"/>
      <c r="I11" s="152">
        <v>12154</v>
      </c>
      <c r="J11" s="152">
        <v>125481</v>
      </c>
      <c r="K11" s="152">
        <v>370</v>
      </c>
    </row>
    <row r="12" spans="1:12" ht="13.5" thickBot="1">
      <c r="A12" s="148" t="s">
        <v>128</v>
      </c>
      <c r="B12" s="260"/>
      <c r="C12" s="261"/>
      <c r="D12" s="262"/>
      <c r="E12" s="262"/>
      <c r="F12" s="263"/>
      <c r="G12" s="263"/>
      <c r="I12" s="149"/>
      <c r="J12" s="149"/>
      <c r="K12" s="150"/>
    </row>
    <row r="13" spans="1:12" ht="13.5" thickBot="1">
      <c r="A13" s="148" t="s">
        <v>129</v>
      </c>
      <c r="B13" s="266"/>
      <c r="C13" s="267"/>
      <c r="D13" s="266"/>
      <c r="E13" s="267"/>
      <c r="F13" s="264"/>
      <c r="G13" s="265"/>
      <c r="I13" s="149"/>
      <c r="J13" s="149"/>
      <c r="K13" s="150"/>
    </row>
    <row r="14" spans="1:12" ht="13.5" thickBot="1">
      <c r="A14" s="148" t="s">
        <v>130</v>
      </c>
      <c r="B14" s="268"/>
      <c r="C14" s="268"/>
      <c r="D14" s="269"/>
      <c r="E14" s="270"/>
      <c r="F14" s="263"/>
      <c r="G14" s="263"/>
      <c r="I14" s="149"/>
      <c r="J14" s="149"/>
      <c r="K14" s="150"/>
    </row>
    <row r="15" spans="1:12" ht="13.5" thickBot="1">
      <c r="A15" s="153" t="s">
        <v>131</v>
      </c>
      <c r="B15" s="262"/>
      <c r="C15" s="262"/>
      <c r="D15" s="271"/>
      <c r="E15" s="271"/>
      <c r="F15" s="263"/>
      <c r="G15" s="263"/>
      <c r="H15" s="145"/>
      <c r="I15" s="149"/>
      <c r="J15" s="149"/>
      <c r="K15" s="150"/>
    </row>
    <row r="16" spans="1:12" ht="13.5" thickBot="1">
      <c r="A16" s="151" t="s">
        <v>132</v>
      </c>
      <c r="B16" s="262"/>
      <c r="C16" s="262"/>
      <c r="D16" s="271"/>
      <c r="E16" s="271"/>
      <c r="F16" s="263"/>
      <c r="G16" s="263"/>
      <c r="H16" s="145"/>
      <c r="I16" s="149"/>
      <c r="J16" s="149"/>
      <c r="K16" s="150"/>
    </row>
    <row r="17" spans="1:11" ht="13.5" thickBot="1">
      <c r="A17" s="151" t="s">
        <v>281</v>
      </c>
      <c r="B17" s="262"/>
      <c r="C17" s="262"/>
      <c r="D17" s="271"/>
      <c r="E17" s="271"/>
      <c r="F17" s="263"/>
      <c r="G17" s="263"/>
      <c r="H17" s="145"/>
      <c r="I17" s="149"/>
      <c r="J17" s="149"/>
      <c r="K17" s="150"/>
    </row>
    <row r="18" spans="1:11" ht="13.5" thickBot="1">
      <c r="A18" s="151" t="s">
        <v>133</v>
      </c>
      <c r="B18" s="262"/>
      <c r="C18" s="262"/>
      <c r="D18" s="266"/>
      <c r="E18" s="267"/>
      <c r="F18" s="263"/>
      <c r="G18" s="263"/>
      <c r="H18" s="145"/>
      <c r="I18" s="149"/>
      <c r="J18" s="149">
        <v>249.75</v>
      </c>
      <c r="K18" s="150">
        <v>1</v>
      </c>
    </row>
    <row r="19" spans="1:11" ht="13.5" thickBot="1">
      <c r="A19" s="151" t="s">
        <v>287</v>
      </c>
      <c r="B19" s="268"/>
      <c r="C19" s="268"/>
      <c r="D19" s="271"/>
      <c r="E19" s="271"/>
      <c r="F19" s="263"/>
      <c r="G19" s="263"/>
      <c r="H19" s="145"/>
      <c r="I19" s="149"/>
      <c r="J19" s="149"/>
      <c r="K19" s="150"/>
    </row>
    <row r="20" spans="1:11" ht="15" customHeight="1" thickBot="1">
      <c r="A20" s="154" t="s">
        <v>134</v>
      </c>
      <c r="B20" s="268"/>
      <c r="C20" s="268"/>
      <c r="D20" s="271"/>
      <c r="E20" s="271"/>
      <c r="F20" s="263"/>
      <c r="G20" s="263"/>
      <c r="H20" s="145"/>
      <c r="I20" s="149"/>
      <c r="J20" s="155"/>
      <c r="K20" s="150"/>
    </row>
    <row r="21" spans="1:11" ht="15" customHeight="1" thickBot="1">
      <c r="A21" s="156" t="s">
        <v>104</v>
      </c>
      <c r="B21" s="260">
        <v>5444.9459999999999</v>
      </c>
      <c r="C21" s="261"/>
      <c r="D21" s="272"/>
      <c r="E21" s="273"/>
      <c r="F21" s="264">
        <v>1</v>
      </c>
      <c r="G21" s="265"/>
      <c r="H21" s="145"/>
      <c r="I21" s="149"/>
      <c r="J21" s="155"/>
      <c r="K21" s="150"/>
    </row>
    <row r="22" spans="1:11" ht="15" customHeight="1" thickBot="1">
      <c r="A22" s="156" t="s">
        <v>105</v>
      </c>
      <c r="B22" s="268"/>
      <c r="C22" s="268"/>
      <c r="D22" s="271"/>
      <c r="E22" s="271"/>
      <c r="F22" s="263"/>
      <c r="G22" s="263"/>
      <c r="H22" s="145"/>
      <c r="I22" s="149"/>
      <c r="J22" s="155">
        <v>351.53</v>
      </c>
      <c r="K22" s="150">
        <v>2</v>
      </c>
    </row>
    <row r="23" spans="1:11" ht="15" customHeight="1" thickBot="1">
      <c r="A23" s="156" t="s">
        <v>107</v>
      </c>
      <c r="B23" s="268"/>
      <c r="C23" s="268"/>
      <c r="D23" s="271"/>
      <c r="E23" s="271"/>
      <c r="F23" s="263"/>
      <c r="G23" s="263"/>
      <c r="H23" s="145"/>
      <c r="I23" s="149"/>
      <c r="J23" s="155">
        <v>276.42</v>
      </c>
      <c r="K23" s="150"/>
    </row>
    <row r="24" spans="1:11" ht="15" customHeight="1" thickBot="1">
      <c r="A24" s="156" t="s">
        <v>106</v>
      </c>
      <c r="B24" s="268"/>
      <c r="C24" s="268"/>
      <c r="D24" s="271"/>
      <c r="E24" s="271"/>
      <c r="F24" s="263"/>
      <c r="G24" s="263"/>
      <c r="H24" s="145"/>
      <c r="I24" s="149"/>
      <c r="J24" s="155">
        <v>205.12</v>
      </c>
      <c r="K24" s="150"/>
    </row>
    <row r="25" spans="1:11" ht="16.5" thickBot="1">
      <c r="A25" s="153" t="s">
        <v>135</v>
      </c>
      <c r="B25" s="271"/>
      <c r="C25" s="271"/>
      <c r="D25" s="271"/>
      <c r="E25" s="271"/>
      <c r="F25" s="264"/>
      <c r="G25" s="265"/>
      <c r="H25" s="157"/>
      <c r="I25" s="149"/>
      <c r="J25" s="155"/>
      <c r="K25" s="150"/>
    </row>
    <row r="26" spans="1:11" ht="16.5" thickBot="1">
      <c r="A26" s="151" t="s">
        <v>136</v>
      </c>
      <c r="B26" s="268"/>
      <c r="C26" s="268"/>
      <c r="D26" s="271"/>
      <c r="E26" s="271"/>
      <c r="F26" s="263"/>
      <c r="G26" s="263"/>
      <c r="H26" s="157"/>
      <c r="I26" s="149">
        <v>27323.100000000002</v>
      </c>
      <c r="J26" s="149"/>
      <c r="K26" s="150">
        <v>7</v>
      </c>
    </row>
    <row r="27" spans="1:11" ht="13.5" thickBot="1">
      <c r="A27" s="153" t="s">
        <v>137</v>
      </c>
      <c r="B27" s="262">
        <f>SUM(B10:C25)</f>
        <v>5444.9459999999999</v>
      </c>
      <c r="C27" s="262"/>
      <c r="D27" s="262">
        <f>SUM(D10:E25)</f>
        <v>0</v>
      </c>
      <c r="E27" s="262"/>
      <c r="F27" s="268">
        <f>SUM(F10:G25)</f>
        <v>1</v>
      </c>
      <c r="G27" s="268"/>
      <c r="I27" s="149">
        <f>SUM(I10:I26)</f>
        <v>39968.28</v>
      </c>
      <c r="J27" s="149">
        <f>SUM(J10:J26)</f>
        <v>129360.556</v>
      </c>
      <c r="K27" s="149">
        <f>SUM(K10:K26)</f>
        <v>403</v>
      </c>
    </row>
    <row r="28" spans="1:11" ht="13.5" thickBot="1">
      <c r="A28" s="158"/>
      <c r="B28" s="159"/>
      <c r="C28" s="159"/>
      <c r="D28" s="271"/>
      <c r="E28" s="271"/>
      <c r="F28" s="160"/>
      <c r="G28" s="160"/>
      <c r="I28" s="161"/>
      <c r="J28" s="161"/>
      <c r="K28" s="162"/>
    </row>
    <row r="29" spans="1:11" ht="13.5" thickBot="1">
      <c r="A29" s="163" t="s">
        <v>138</v>
      </c>
      <c r="B29" s="274"/>
      <c r="C29" s="274"/>
      <c r="D29" s="262">
        <v>341567.78</v>
      </c>
      <c r="E29" s="262">
        <v>341567.77777777781</v>
      </c>
      <c r="F29" s="275">
        <v>4</v>
      </c>
      <c r="G29" s="275"/>
      <c r="I29" s="164"/>
      <c r="J29" s="165"/>
      <c r="K29" s="166"/>
    </row>
    <row r="30" spans="1:11" ht="13.5" thickBot="1">
      <c r="A30" s="167" t="s">
        <v>64</v>
      </c>
      <c r="B30" s="276">
        <f>B27+B29</f>
        <v>5444.9459999999999</v>
      </c>
      <c r="C30" s="276"/>
      <c r="D30" s="276">
        <f>SUM(D29+D27)</f>
        <v>341567.78</v>
      </c>
      <c r="E30" s="276"/>
      <c r="F30" s="277">
        <f>SUM(F29+F27)</f>
        <v>5</v>
      </c>
      <c r="G30" s="277"/>
      <c r="I30" s="168">
        <f>I27</f>
        <v>39968.28</v>
      </c>
      <c r="J30" s="169">
        <f>J27</f>
        <v>129360.556</v>
      </c>
      <c r="K30" s="170">
        <f>K27+K29</f>
        <v>403</v>
      </c>
    </row>
    <row r="31" spans="1:11" ht="5.25" customHeight="1">
      <c r="A31" s="171"/>
      <c r="B31" s="172"/>
      <c r="C31" s="172"/>
      <c r="D31" s="173"/>
      <c r="E31" s="173"/>
      <c r="F31" s="174"/>
      <c r="G31" s="175"/>
      <c r="I31" s="278"/>
      <c r="J31" s="278"/>
      <c r="K31" s="176"/>
    </row>
    <row r="32" spans="1:11" ht="13.5" thickBot="1">
      <c r="A32" s="144"/>
    </row>
    <row r="33" spans="1:11" ht="13.5" thickBot="1">
      <c r="A33" s="259"/>
      <c r="B33" s="257" t="s">
        <v>139</v>
      </c>
      <c r="C33" s="257"/>
      <c r="D33" s="257" t="s">
        <v>140</v>
      </c>
      <c r="E33" s="257"/>
      <c r="F33" s="257" t="s">
        <v>125</v>
      </c>
      <c r="G33" s="257"/>
      <c r="H33" s="177"/>
      <c r="J33" s="259" t="s">
        <v>141</v>
      </c>
      <c r="K33" s="259"/>
    </row>
    <row r="34" spans="1:11" ht="26.25" thickBot="1">
      <c r="A34" s="259"/>
      <c r="B34" s="257"/>
      <c r="C34" s="257"/>
      <c r="D34" s="257"/>
      <c r="E34" s="257"/>
      <c r="F34" s="178" t="s">
        <v>142</v>
      </c>
      <c r="G34" s="178" t="s">
        <v>143</v>
      </c>
      <c r="J34" s="148" t="s">
        <v>144</v>
      </c>
      <c r="K34" s="148" t="s">
        <v>145</v>
      </c>
    </row>
    <row r="35" spans="1:11" ht="13.5" thickBot="1">
      <c r="A35" s="148" t="s">
        <v>146</v>
      </c>
      <c r="B35" s="179">
        <v>498</v>
      </c>
      <c r="C35" s="179">
        <v>470</v>
      </c>
      <c r="D35" s="178"/>
      <c r="E35" s="178"/>
      <c r="F35" s="178"/>
      <c r="G35" s="178"/>
      <c r="H35" s="158"/>
      <c r="J35" s="180"/>
      <c r="K35" s="180"/>
    </row>
    <row r="36" spans="1:11" ht="13.5" thickBot="1">
      <c r="A36" s="148" t="s">
        <v>147</v>
      </c>
      <c r="B36" s="148" t="s">
        <v>122</v>
      </c>
      <c r="C36" s="147" t="s">
        <v>123</v>
      </c>
      <c r="D36" s="148" t="s">
        <v>122</v>
      </c>
      <c r="E36" s="148" t="s">
        <v>123</v>
      </c>
      <c r="F36" s="147" t="s">
        <v>122</v>
      </c>
      <c r="G36" s="148" t="s">
        <v>123</v>
      </c>
      <c r="H36" s="158"/>
      <c r="J36" s="158"/>
      <c r="K36" s="158"/>
    </row>
    <row r="37" spans="1:11" ht="13.5" thickBot="1">
      <c r="B37" s="279" t="s">
        <v>139</v>
      </c>
      <c r="C37" s="280"/>
      <c r="D37" s="280"/>
      <c r="E37" s="281"/>
      <c r="F37" s="148"/>
      <c r="G37" s="148"/>
      <c r="H37" s="158"/>
      <c r="J37" s="158"/>
      <c r="K37" s="158"/>
    </row>
    <row r="38" spans="1:11" ht="13.5" thickBot="1">
      <c r="A38" s="282" t="s">
        <v>148</v>
      </c>
      <c r="B38" s="148" t="s">
        <v>149</v>
      </c>
      <c r="C38" s="279" t="s">
        <v>42</v>
      </c>
      <c r="D38" s="281"/>
      <c r="E38" s="279" t="s">
        <v>43</v>
      </c>
      <c r="F38" s="281"/>
      <c r="G38" s="148" t="s">
        <v>64</v>
      </c>
      <c r="H38" s="158"/>
      <c r="J38" s="158"/>
      <c r="K38" s="158"/>
    </row>
    <row r="39" spans="1:11" ht="13.5" thickBot="1">
      <c r="A39" s="283"/>
      <c r="B39" s="147">
        <v>0</v>
      </c>
      <c r="C39" s="279">
        <v>0</v>
      </c>
      <c r="D39" s="281"/>
      <c r="E39" s="279">
        <v>0</v>
      </c>
      <c r="F39" s="281"/>
      <c r="G39" s="150">
        <f>B39+C39+E39</f>
        <v>0</v>
      </c>
      <c r="H39" s="158"/>
      <c r="J39" s="158"/>
      <c r="K39" s="158"/>
    </row>
    <row r="40" spans="1:11" s="144" customFormat="1">
      <c r="A40" s="144" t="s">
        <v>150</v>
      </c>
    </row>
    <row r="41" spans="1:11" s="144" customFormat="1">
      <c r="A41" s="144" t="s">
        <v>151</v>
      </c>
    </row>
    <row r="42" spans="1:11">
      <c r="A42" s="144" t="s">
        <v>46</v>
      </c>
    </row>
    <row r="43" spans="1:11" ht="13.5" thickBot="1"/>
    <row r="44" spans="1:11" ht="13.5" thickBot="1">
      <c r="A44" s="287" t="s">
        <v>152</v>
      </c>
      <c r="B44" s="287"/>
      <c r="C44" s="287"/>
      <c r="D44" s="287"/>
      <c r="E44" s="287"/>
      <c r="F44" s="259"/>
      <c r="G44" s="259"/>
    </row>
    <row r="45" spans="1:11" ht="13.5" thickBot="1">
      <c r="A45" s="287" t="s">
        <v>153</v>
      </c>
      <c r="B45" s="287"/>
      <c r="C45" s="287"/>
      <c r="D45" s="287"/>
      <c r="E45" s="287"/>
      <c r="F45" s="259"/>
      <c r="G45" s="259"/>
      <c r="H45" s="142" t="s">
        <v>154</v>
      </c>
      <c r="I45" s="181" t="s">
        <v>155</v>
      </c>
    </row>
    <row r="46" spans="1:11" ht="13.5" thickBot="1">
      <c r="A46" s="182" t="s">
        <v>156</v>
      </c>
      <c r="B46" s="182"/>
      <c r="C46" s="182"/>
      <c r="D46" s="182"/>
      <c r="E46" s="182"/>
      <c r="F46" s="147"/>
      <c r="G46" s="147"/>
      <c r="I46" s="183"/>
    </row>
    <row r="47" spans="1:11" ht="13.5" thickBot="1">
      <c r="A47" s="287" t="s">
        <v>157</v>
      </c>
      <c r="B47" s="287"/>
      <c r="C47" s="287"/>
      <c r="D47" s="287"/>
      <c r="E47" s="287"/>
      <c r="F47" s="259"/>
      <c r="G47" s="259"/>
      <c r="I47" s="183"/>
    </row>
    <row r="48" spans="1:11" ht="13.5" thickBot="1">
      <c r="A48" s="284" t="s">
        <v>158</v>
      </c>
      <c r="B48" s="285"/>
      <c r="C48" s="285"/>
      <c r="D48" s="285"/>
      <c r="E48" s="286"/>
      <c r="F48" s="259"/>
      <c r="G48" s="259"/>
      <c r="H48" s="142" t="s">
        <v>159</v>
      </c>
      <c r="I48" s="181" t="s">
        <v>160</v>
      </c>
    </row>
  </sheetData>
  <mergeCells count="92">
    <mergeCell ref="A48:E48"/>
    <mergeCell ref="F48:G48"/>
    <mergeCell ref="A44:E44"/>
    <mergeCell ref="F44:G44"/>
    <mergeCell ref="A45:E45"/>
    <mergeCell ref="F45:G45"/>
    <mergeCell ref="A47:E47"/>
    <mergeCell ref="F47:G47"/>
    <mergeCell ref="B37:E37"/>
    <mergeCell ref="A38:A39"/>
    <mergeCell ref="C38:D38"/>
    <mergeCell ref="E38:F38"/>
    <mergeCell ref="C39:D39"/>
    <mergeCell ref="E39:F39"/>
    <mergeCell ref="I31:J31"/>
    <mergeCell ref="A33:A34"/>
    <mergeCell ref="B33:C34"/>
    <mergeCell ref="D33:E34"/>
    <mergeCell ref="F33:G33"/>
    <mergeCell ref="J33:K33"/>
    <mergeCell ref="D28:E28"/>
    <mergeCell ref="B29:C29"/>
    <mergeCell ref="D29:E29"/>
    <mergeCell ref="F29:G29"/>
    <mergeCell ref="B30:C30"/>
    <mergeCell ref="D30:E30"/>
    <mergeCell ref="F30:G30"/>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tabSelected="1" workbookViewId="0">
      <selection activeCell="K5" sqref="K5"/>
    </sheetView>
  </sheetViews>
  <sheetFormatPr baseColWidth="10" defaultRowHeight="12.75"/>
  <cols>
    <col min="1" max="1" width="7.28515625" style="142" customWidth="1"/>
    <col min="2" max="2" width="8.42578125" style="142" customWidth="1"/>
    <col min="3" max="4" width="11.42578125" style="142"/>
    <col min="5" max="5" width="9.85546875" style="142" customWidth="1"/>
    <col min="6" max="6" width="9.28515625" style="142" customWidth="1"/>
    <col min="7" max="7" width="6.140625" style="142" customWidth="1"/>
    <col min="8" max="9" width="11.42578125" style="142"/>
    <col min="10" max="10" width="7.42578125" style="142" customWidth="1"/>
    <col min="11" max="11" width="6.85546875" style="142" customWidth="1"/>
    <col min="12" max="13" width="6.42578125" style="142" customWidth="1"/>
    <col min="14" max="16384" width="11.42578125" style="142"/>
  </cols>
  <sheetData>
    <row r="1" spans="2:15">
      <c r="D1" s="142" t="s">
        <v>111</v>
      </c>
      <c r="L1" s="142" t="s">
        <v>161</v>
      </c>
    </row>
    <row r="2" spans="2:15">
      <c r="D2" s="289" t="s">
        <v>162</v>
      </c>
      <c r="E2" s="289"/>
      <c r="F2" s="289"/>
      <c r="G2" s="289"/>
      <c r="H2" s="289"/>
    </row>
    <row r="3" spans="2:15">
      <c r="J3" s="143" t="s">
        <v>117</v>
      </c>
      <c r="K3" s="256">
        <v>2012</v>
      </c>
      <c r="L3" s="256"/>
      <c r="M3" s="256"/>
    </row>
    <row r="4" spans="2:15">
      <c r="B4" s="142" t="s">
        <v>163</v>
      </c>
      <c r="C4" s="144" t="s">
        <v>164</v>
      </c>
      <c r="G4" s="144" t="s">
        <v>165</v>
      </c>
      <c r="K4" s="290" t="s">
        <v>322</v>
      </c>
      <c r="L4" s="290"/>
      <c r="M4" s="290"/>
    </row>
    <row r="5" spans="2:15" ht="13.5" thickBot="1">
      <c r="B5" s="184"/>
      <c r="C5" s="185" t="s">
        <v>30</v>
      </c>
      <c r="D5" s="186"/>
      <c r="E5" s="186"/>
      <c r="F5" s="186"/>
      <c r="G5" s="186"/>
      <c r="H5" s="185" t="s">
        <v>31</v>
      </c>
      <c r="I5" s="186"/>
      <c r="J5" s="186"/>
      <c r="K5" s="186"/>
      <c r="L5" s="186"/>
      <c r="M5" s="187"/>
    </row>
    <row r="6" spans="2:15" ht="13.5" thickBot="1">
      <c r="B6" s="188"/>
      <c r="C6" s="259" t="s">
        <v>166</v>
      </c>
      <c r="D6" s="259"/>
      <c r="E6" s="259"/>
      <c r="F6" s="288" t="s">
        <v>167</v>
      </c>
      <c r="G6" s="288" t="s">
        <v>168</v>
      </c>
      <c r="H6" s="259" t="s">
        <v>166</v>
      </c>
      <c r="I6" s="259"/>
      <c r="J6" s="259"/>
      <c r="K6" s="288" t="s">
        <v>167</v>
      </c>
      <c r="L6" s="288" t="s">
        <v>168</v>
      </c>
      <c r="M6" s="189"/>
      <c r="N6" s="190"/>
      <c r="O6" s="190"/>
    </row>
    <row r="7" spans="2:15" ht="13.5" thickBot="1">
      <c r="B7" s="188"/>
      <c r="C7" s="148" t="s">
        <v>169</v>
      </c>
      <c r="D7" s="148" t="s">
        <v>170</v>
      </c>
      <c r="E7" s="191" t="s">
        <v>171</v>
      </c>
      <c r="F7" s="282"/>
      <c r="G7" s="288"/>
      <c r="H7" s="148" t="s">
        <v>169</v>
      </c>
      <c r="I7" s="148" t="s">
        <v>170</v>
      </c>
      <c r="J7" s="191" t="s">
        <v>171</v>
      </c>
      <c r="K7" s="282"/>
      <c r="L7" s="288"/>
      <c r="M7" s="189"/>
      <c r="N7" s="190"/>
      <c r="O7" s="190"/>
    </row>
    <row r="8" spans="2:15" ht="13.5" thickBot="1">
      <c r="B8" s="188" t="s">
        <v>172</v>
      </c>
      <c r="C8" s="150"/>
      <c r="D8" s="192"/>
      <c r="E8" s="150"/>
      <c r="F8" s="193"/>
      <c r="G8" s="194"/>
      <c r="H8" s="150"/>
      <c r="I8" s="192"/>
      <c r="J8" s="150"/>
      <c r="K8" s="193"/>
      <c r="L8" s="195"/>
      <c r="M8" s="196"/>
      <c r="N8" s="158"/>
      <c r="O8" s="158"/>
    </row>
    <row r="9" spans="2:15" ht="13.5" thickBot="1">
      <c r="B9" s="188" t="s">
        <v>173</v>
      </c>
      <c r="C9" s="150"/>
      <c r="D9" s="148"/>
      <c r="E9" s="197"/>
      <c r="F9" s="148"/>
      <c r="G9" s="148"/>
      <c r="H9" s="150"/>
      <c r="I9" s="148"/>
      <c r="J9" s="198"/>
      <c r="K9" s="199"/>
      <c r="L9" s="200"/>
      <c r="M9" s="196"/>
      <c r="N9" s="158"/>
      <c r="O9" s="158"/>
    </row>
    <row r="10" spans="2:15">
      <c r="B10" s="188"/>
      <c r="C10" s="201"/>
      <c r="D10" s="158"/>
      <c r="E10" s="201"/>
      <c r="F10" s="202"/>
      <c r="G10" s="158"/>
      <c r="H10" s="201"/>
      <c r="I10" s="158"/>
      <c r="J10" s="201"/>
      <c r="K10" s="201"/>
      <c r="L10" s="158"/>
      <c r="M10" s="196"/>
      <c r="N10" s="158"/>
      <c r="O10" s="158"/>
    </row>
    <row r="11" spans="2:15">
      <c r="B11" s="188"/>
      <c r="D11" s="144"/>
      <c r="E11" s="144"/>
      <c r="F11" s="144"/>
      <c r="G11" s="144" t="s">
        <v>174</v>
      </c>
      <c r="H11" s="144"/>
      <c r="I11" s="144"/>
      <c r="J11" s="144"/>
      <c r="K11" s="144"/>
      <c r="L11" s="144"/>
      <c r="M11" s="196"/>
    </row>
    <row r="12" spans="2:15" ht="13.5" thickBot="1">
      <c r="B12" s="188"/>
      <c r="C12" s="158" t="s">
        <v>175</v>
      </c>
      <c r="D12" s="158"/>
      <c r="E12" s="158"/>
      <c r="F12" s="158"/>
      <c r="G12" s="158"/>
      <c r="H12" s="158" t="s">
        <v>176</v>
      </c>
      <c r="I12" s="158"/>
      <c r="J12" s="158"/>
      <c r="K12" s="158"/>
      <c r="L12" s="158"/>
      <c r="M12" s="196"/>
    </row>
    <row r="13" spans="2:15" ht="13.5" thickBot="1">
      <c r="B13" s="188"/>
      <c r="C13" s="259" t="s">
        <v>166</v>
      </c>
      <c r="D13" s="259"/>
      <c r="E13" s="259"/>
      <c r="F13" s="288" t="s">
        <v>140</v>
      </c>
      <c r="G13" s="288" t="s">
        <v>168</v>
      </c>
      <c r="H13" s="259" t="s">
        <v>166</v>
      </c>
      <c r="I13" s="259"/>
      <c r="J13" s="259"/>
      <c r="K13" s="288" t="s">
        <v>140</v>
      </c>
      <c r="L13" s="288" t="s">
        <v>168</v>
      </c>
      <c r="M13" s="189"/>
      <c r="N13" s="190"/>
      <c r="O13" s="190"/>
    </row>
    <row r="14" spans="2:15" ht="13.5" thickBot="1">
      <c r="B14" s="188"/>
      <c r="C14" s="148" t="s">
        <v>169</v>
      </c>
      <c r="D14" s="148" t="s">
        <v>170</v>
      </c>
      <c r="E14" s="148" t="s">
        <v>171</v>
      </c>
      <c r="F14" s="288"/>
      <c r="G14" s="288"/>
      <c r="H14" s="148" t="s">
        <v>169</v>
      </c>
      <c r="I14" s="148" t="s">
        <v>170</v>
      </c>
      <c r="J14" s="148" t="s">
        <v>171</v>
      </c>
      <c r="K14" s="288"/>
      <c r="L14" s="288"/>
      <c r="M14" s="189"/>
      <c r="N14" s="190"/>
      <c r="O14" s="190"/>
    </row>
    <row r="15" spans="2:15" ht="13.5" thickBot="1">
      <c r="B15" s="188" t="s">
        <v>177</v>
      </c>
      <c r="C15" s="148"/>
      <c r="D15" s="148"/>
      <c r="E15" s="148"/>
      <c r="F15" s="203"/>
      <c r="G15" s="204"/>
      <c r="H15" s="148"/>
      <c r="I15" s="148"/>
      <c r="J15" s="153"/>
      <c r="K15" s="205"/>
      <c r="L15" s="204"/>
      <c r="M15" s="189"/>
      <c r="N15" s="190"/>
      <c r="O15" s="190"/>
    </row>
    <row r="16" spans="2:15" ht="13.5" thickBot="1">
      <c r="B16" s="188" t="s">
        <v>172</v>
      </c>
      <c r="C16" s="148"/>
      <c r="D16" s="148"/>
      <c r="E16" s="153"/>
      <c r="F16" s="153"/>
      <c r="G16" s="148"/>
      <c r="H16" s="148"/>
      <c r="I16" s="148"/>
      <c r="J16" s="153"/>
      <c r="K16" s="193"/>
      <c r="L16" s="148"/>
      <c r="M16" s="196"/>
      <c r="N16" s="158"/>
      <c r="O16" s="158"/>
    </row>
    <row r="17" spans="2:15" ht="13.5" thickBot="1">
      <c r="B17" s="206" t="s">
        <v>173</v>
      </c>
      <c r="C17" s="148"/>
      <c r="D17" s="148"/>
      <c r="E17" s="150"/>
      <c r="F17" s="148"/>
      <c r="G17" s="148"/>
      <c r="H17" s="148"/>
      <c r="I17" s="148"/>
      <c r="J17" s="153"/>
      <c r="K17" s="153"/>
      <c r="L17" s="148"/>
      <c r="M17" s="196"/>
      <c r="N17" s="158"/>
      <c r="O17" s="158"/>
    </row>
    <row r="18" spans="2:15" ht="9" customHeight="1">
      <c r="B18" s="188"/>
      <c r="C18" s="158"/>
      <c r="D18" s="158"/>
      <c r="E18" s="158"/>
      <c r="F18" s="158"/>
      <c r="G18" s="158"/>
      <c r="H18" s="158"/>
      <c r="I18" s="158"/>
      <c r="J18" s="158"/>
      <c r="K18" s="158"/>
      <c r="L18" s="158"/>
      <c r="M18" s="196"/>
    </row>
    <row r="19" spans="2:15" ht="13.5" thickBot="1">
      <c r="B19" s="188"/>
      <c r="C19" s="158"/>
      <c r="D19" s="158"/>
      <c r="E19" s="291" t="s">
        <v>178</v>
      </c>
      <c r="F19" s="291"/>
      <c r="G19" s="291"/>
      <c r="H19" s="291"/>
      <c r="I19" s="291"/>
      <c r="J19" s="291"/>
      <c r="K19" s="158"/>
      <c r="L19" s="158"/>
      <c r="M19" s="196"/>
    </row>
    <row r="20" spans="2:15" ht="13.5" thickBot="1">
      <c r="B20" s="188"/>
      <c r="C20" s="158"/>
      <c r="D20" s="158"/>
      <c r="E20" s="259" t="s">
        <v>166</v>
      </c>
      <c r="F20" s="259"/>
      <c r="G20" s="259"/>
      <c r="H20" s="259" t="s">
        <v>166</v>
      </c>
      <c r="I20" s="259"/>
      <c r="J20" s="259"/>
      <c r="K20" s="158"/>
      <c r="L20" s="158"/>
      <c r="M20" s="196"/>
    </row>
    <row r="21" spans="2:15" ht="13.5" thickBot="1">
      <c r="B21" s="188"/>
      <c r="C21" s="158"/>
      <c r="E21" s="148"/>
      <c r="F21" s="148"/>
      <c r="G21" s="148"/>
      <c r="H21" s="148" t="s">
        <v>179</v>
      </c>
      <c r="I21" s="148" t="s">
        <v>170</v>
      </c>
      <c r="J21" s="148" t="s">
        <v>171</v>
      </c>
      <c r="K21" s="158"/>
      <c r="L21" s="158"/>
      <c r="M21" s="196"/>
    </row>
    <row r="22" spans="2:15" ht="13.5" thickBot="1">
      <c r="B22" s="188"/>
      <c r="C22" s="158"/>
      <c r="D22" s="158" t="s">
        <v>172</v>
      </c>
      <c r="E22" s="148"/>
      <c r="F22" s="148"/>
      <c r="G22" s="148"/>
      <c r="H22" s="148"/>
      <c r="I22" s="148"/>
      <c r="J22" s="148"/>
      <c r="K22" s="158"/>
      <c r="L22" s="158"/>
      <c r="M22" s="196"/>
    </row>
    <row r="23" spans="2:15" ht="13.5" thickBot="1">
      <c r="B23" s="188"/>
      <c r="C23" s="158"/>
      <c r="D23" s="158" t="s">
        <v>173</v>
      </c>
      <c r="E23" s="148"/>
      <c r="F23" s="148"/>
      <c r="G23" s="148"/>
      <c r="H23" s="148"/>
      <c r="I23" s="148"/>
      <c r="J23" s="148"/>
      <c r="K23" s="158"/>
      <c r="L23" s="158"/>
      <c r="M23" s="196"/>
    </row>
    <row r="24" spans="2:15" ht="9" customHeight="1">
      <c r="B24" s="207"/>
      <c r="C24" s="208"/>
      <c r="D24" s="208"/>
      <c r="E24" s="208"/>
      <c r="F24" s="208"/>
      <c r="G24" s="208"/>
      <c r="H24" s="208"/>
      <c r="I24" s="208"/>
      <c r="J24" s="208"/>
      <c r="K24" s="208"/>
      <c r="L24" s="208"/>
      <c r="M24" s="209"/>
    </row>
    <row r="25" spans="2:15">
      <c r="B25" s="158"/>
      <c r="C25" s="158"/>
      <c r="D25" s="158"/>
      <c r="E25" s="158"/>
      <c r="F25" s="158"/>
      <c r="G25" s="171" t="s">
        <v>180</v>
      </c>
      <c r="H25" s="158"/>
      <c r="I25" s="158"/>
      <c r="J25" s="158"/>
      <c r="K25" s="158"/>
      <c r="L25" s="158"/>
      <c r="M25" s="158"/>
    </row>
    <row r="26" spans="2:15" ht="13.5" thickBot="1">
      <c r="B26" s="184"/>
      <c r="C26" s="186"/>
      <c r="D26" s="185" t="s">
        <v>30</v>
      </c>
      <c r="E26" s="186"/>
      <c r="F26" s="186"/>
      <c r="G26" s="186"/>
      <c r="H26" s="185" t="s">
        <v>31</v>
      </c>
      <c r="I26" s="186"/>
      <c r="J26" s="186"/>
      <c r="K26" s="186"/>
      <c r="L26" s="186"/>
      <c r="M26" s="187"/>
    </row>
    <row r="27" spans="2:15" ht="13.5" thickBot="1">
      <c r="B27" s="188"/>
      <c r="C27" s="158"/>
      <c r="D27" s="259" t="s">
        <v>166</v>
      </c>
      <c r="E27" s="259"/>
      <c r="F27" s="259"/>
      <c r="G27" s="259" t="s">
        <v>168</v>
      </c>
      <c r="H27" s="259" t="s">
        <v>166</v>
      </c>
      <c r="I27" s="259"/>
      <c r="J27" s="259"/>
      <c r="K27" s="259" t="s">
        <v>168</v>
      </c>
      <c r="L27" s="158"/>
      <c r="M27" s="196"/>
    </row>
    <row r="28" spans="2:15" ht="13.5" thickBot="1">
      <c r="B28" s="188"/>
      <c r="C28" s="158"/>
      <c r="D28" s="148" t="s">
        <v>169</v>
      </c>
      <c r="E28" s="148" t="s">
        <v>170</v>
      </c>
      <c r="F28" s="191" t="s">
        <v>171</v>
      </c>
      <c r="G28" s="292"/>
      <c r="H28" s="148" t="s">
        <v>169</v>
      </c>
      <c r="I28" s="148" t="s">
        <v>170</v>
      </c>
      <c r="J28" s="191" t="s">
        <v>171</v>
      </c>
      <c r="K28" s="292"/>
      <c r="L28" s="158"/>
      <c r="M28" s="196"/>
    </row>
    <row r="29" spans="2:15" ht="13.5" thickBot="1">
      <c r="B29" s="188"/>
      <c r="C29" s="158" t="s">
        <v>181</v>
      </c>
      <c r="D29" s="150"/>
      <c r="E29" s="192"/>
      <c r="F29" s="150"/>
      <c r="G29" s="152"/>
      <c r="H29" s="200"/>
      <c r="I29" s="192"/>
      <c r="J29" s="210"/>
      <c r="K29" s="211"/>
      <c r="L29" s="158"/>
      <c r="M29" s="196"/>
    </row>
    <row r="30" spans="2:15" ht="13.5" thickBot="1">
      <c r="B30" s="188"/>
      <c r="C30" s="158" t="s">
        <v>182</v>
      </c>
      <c r="D30" s="150"/>
      <c r="E30" s="150"/>
      <c r="F30" s="197"/>
      <c r="G30" s="212"/>
      <c r="H30" s="213"/>
      <c r="I30" s="148"/>
      <c r="J30" s="198"/>
      <c r="K30" s="197"/>
      <c r="L30" s="158"/>
      <c r="M30" s="196"/>
    </row>
    <row r="31" spans="2:15">
      <c r="B31" s="188"/>
      <c r="C31" s="158"/>
      <c r="D31" s="158"/>
      <c r="E31" s="158"/>
      <c r="F31" s="158"/>
      <c r="G31" s="158"/>
      <c r="H31" s="158"/>
      <c r="I31" s="158"/>
      <c r="J31" s="158"/>
      <c r="K31" s="158"/>
      <c r="L31" s="158"/>
      <c r="M31" s="196"/>
    </row>
    <row r="32" spans="2:15" ht="13.5" thickBot="1">
      <c r="B32" s="188"/>
      <c r="C32" s="158"/>
      <c r="D32" s="158" t="s">
        <v>175</v>
      </c>
      <c r="E32" s="158"/>
      <c r="F32" s="158"/>
      <c r="G32" s="158"/>
      <c r="H32" s="158" t="s">
        <v>123</v>
      </c>
      <c r="I32" s="158"/>
      <c r="J32" s="158"/>
      <c r="K32" s="158"/>
      <c r="L32" s="158"/>
      <c r="M32" s="196"/>
    </row>
    <row r="33" spans="2:13" ht="13.5" thickBot="1">
      <c r="B33" s="188"/>
      <c r="C33" s="158"/>
      <c r="D33" s="259" t="s">
        <v>166</v>
      </c>
      <c r="E33" s="259"/>
      <c r="F33" s="259"/>
      <c r="G33" s="259" t="s">
        <v>168</v>
      </c>
      <c r="H33" s="259" t="s">
        <v>166</v>
      </c>
      <c r="I33" s="259"/>
      <c r="J33" s="259"/>
      <c r="K33" s="259" t="s">
        <v>168</v>
      </c>
      <c r="L33" s="158"/>
      <c r="M33" s="196"/>
    </row>
    <row r="34" spans="2:13" ht="13.5" thickBot="1">
      <c r="B34" s="188"/>
      <c r="C34" s="158"/>
      <c r="D34" s="148" t="s">
        <v>169</v>
      </c>
      <c r="E34" s="148" t="s">
        <v>170</v>
      </c>
      <c r="F34" s="148" t="s">
        <v>171</v>
      </c>
      <c r="G34" s="259"/>
      <c r="H34" s="148" t="s">
        <v>169</v>
      </c>
      <c r="I34" s="148" t="s">
        <v>170</v>
      </c>
      <c r="J34" s="148" t="s">
        <v>171</v>
      </c>
      <c r="K34" s="259"/>
      <c r="L34" s="158"/>
      <c r="M34" s="196"/>
    </row>
    <row r="35" spans="2:13" ht="13.5" thickBot="1">
      <c r="B35" s="188"/>
      <c r="C35" s="158" t="s">
        <v>181</v>
      </c>
      <c r="D35" s="148"/>
      <c r="E35" s="148"/>
      <c r="F35" s="148"/>
      <c r="G35" s="148"/>
      <c r="H35" s="148"/>
      <c r="I35" s="148"/>
      <c r="J35" s="148"/>
      <c r="K35" s="148"/>
      <c r="L35" s="158"/>
      <c r="M35" s="196"/>
    </row>
    <row r="36" spans="2:13" ht="13.5" thickBot="1">
      <c r="B36" s="188"/>
      <c r="C36" s="158" t="s">
        <v>182</v>
      </c>
      <c r="D36" s="148"/>
      <c r="E36" s="148"/>
      <c r="F36" s="148"/>
      <c r="G36" s="148"/>
      <c r="H36" s="148"/>
      <c r="I36" s="148"/>
      <c r="J36" s="148"/>
      <c r="K36" s="148"/>
      <c r="L36" s="158"/>
      <c r="M36" s="196"/>
    </row>
    <row r="37" spans="2:13" ht="9.75" customHeight="1">
      <c r="B37" s="207"/>
      <c r="C37" s="208"/>
      <c r="D37" s="208"/>
      <c r="E37" s="208"/>
      <c r="F37" s="208"/>
      <c r="G37" s="208"/>
      <c r="H37" s="208"/>
      <c r="I37" s="208" t="s">
        <v>160</v>
      </c>
      <c r="J37" s="208"/>
      <c r="K37" s="208"/>
      <c r="L37" s="208"/>
      <c r="M37" s="209"/>
    </row>
    <row r="38" spans="2:13">
      <c r="G38" s="142" t="s">
        <v>183</v>
      </c>
    </row>
    <row r="39" spans="2:13">
      <c r="G39" s="142" t="s">
        <v>184</v>
      </c>
    </row>
    <row r="40" spans="2:13">
      <c r="B40" s="184"/>
      <c r="C40" s="186"/>
      <c r="D40" s="186"/>
      <c r="E40" s="186"/>
      <c r="F40" s="186"/>
      <c r="G40" s="186"/>
      <c r="H40" s="186"/>
      <c r="I40" s="186"/>
      <c r="J40" s="186"/>
      <c r="K40" s="186"/>
      <c r="L40" s="186"/>
      <c r="M40" s="187"/>
    </row>
    <row r="41" spans="2:13">
      <c r="B41" s="184" t="s">
        <v>185</v>
      </c>
      <c r="C41" s="186"/>
      <c r="D41" s="186"/>
      <c r="E41" s="186"/>
      <c r="F41" s="186"/>
      <c r="G41" s="186"/>
      <c r="H41" s="186"/>
      <c r="I41" s="186"/>
      <c r="J41" s="186"/>
      <c r="K41" s="186"/>
      <c r="L41" s="186"/>
      <c r="M41" s="187"/>
    </row>
    <row r="42" spans="2:13">
      <c r="B42" s="214"/>
      <c r="C42" s="158"/>
      <c r="D42" s="215" t="s">
        <v>186</v>
      </c>
      <c r="E42" s="158"/>
      <c r="F42" s="158"/>
      <c r="G42" s="158"/>
      <c r="H42" s="158"/>
      <c r="I42" s="158"/>
      <c r="J42" s="158"/>
      <c r="K42" s="158"/>
      <c r="L42" s="158"/>
      <c r="M42" s="196"/>
    </row>
    <row r="43" spans="2:13">
      <c r="B43" s="207"/>
      <c r="C43" s="208"/>
      <c r="D43" s="216"/>
      <c r="E43" s="208"/>
      <c r="F43" s="208"/>
      <c r="G43" s="208"/>
      <c r="H43" s="208"/>
      <c r="I43" s="208"/>
      <c r="J43" s="208"/>
      <c r="K43" s="208"/>
      <c r="L43" s="208"/>
      <c r="M43" s="209"/>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18"/>
  <sheetViews>
    <sheetView zoomScale="145" zoomScaleNormal="145" workbookViewId="0">
      <selection activeCell="I12" sqref="I12"/>
    </sheetView>
  </sheetViews>
  <sheetFormatPr baseColWidth="10" defaultRowHeight="12.75"/>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3">
      <c r="A1" s="217"/>
      <c r="C1" s="293" t="s">
        <v>187</v>
      </c>
      <c r="D1" s="293"/>
      <c r="E1" s="293"/>
      <c r="F1" s="293"/>
      <c r="G1" s="293"/>
      <c r="H1" s="293"/>
      <c r="I1" s="293"/>
      <c r="J1" s="293"/>
    </row>
    <row r="2" spans="1:13">
      <c r="A2" s="217"/>
      <c r="C2" s="293" t="s">
        <v>188</v>
      </c>
      <c r="D2" s="293"/>
      <c r="E2" s="293"/>
      <c r="F2" s="293"/>
      <c r="G2" s="293"/>
      <c r="H2" s="293"/>
      <c r="I2" s="293"/>
      <c r="J2" s="293"/>
      <c r="L2" s="218"/>
    </row>
    <row r="3" spans="1:13">
      <c r="A3" s="217"/>
      <c r="C3" s="293" t="s">
        <v>189</v>
      </c>
      <c r="D3" s="293"/>
      <c r="E3" s="293"/>
      <c r="F3" s="293"/>
      <c r="G3" s="293"/>
      <c r="H3" s="293"/>
      <c r="I3" s="293"/>
      <c r="J3" s="293"/>
      <c r="K3" s="293"/>
      <c r="L3" s="219" t="s">
        <v>322</v>
      </c>
    </row>
    <row r="4" spans="1:13">
      <c r="A4" s="217"/>
      <c r="C4" s="293" t="s">
        <v>190</v>
      </c>
      <c r="D4" s="293"/>
      <c r="E4" s="293"/>
      <c r="F4" s="293"/>
      <c r="G4" s="293"/>
      <c r="H4" s="293"/>
      <c r="I4" s="293"/>
      <c r="J4" s="293"/>
      <c r="K4" s="293"/>
      <c r="L4" s="220">
        <v>2012</v>
      </c>
    </row>
    <row r="5" spans="1:13" ht="13.5" thickBot="1">
      <c r="A5" s="217"/>
      <c r="C5" s="221"/>
      <c r="D5" s="221"/>
      <c r="E5" s="221"/>
      <c r="F5" s="221"/>
      <c r="G5" s="221"/>
      <c r="H5" s="221"/>
      <c r="I5" s="221"/>
      <c r="J5" s="221"/>
      <c r="K5" s="221"/>
    </row>
    <row r="6" spans="1:13">
      <c r="A6" s="222" t="s">
        <v>191</v>
      </c>
      <c r="B6" s="222" t="s">
        <v>192</v>
      </c>
      <c r="C6" s="222" t="s">
        <v>192</v>
      </c>
      <c r="D6" s="222"/>
      <c r="E6" s="222"/>
      <c r="F6" s="223"/>
      <c r="G6" s="222" t="s">
        <v>193</v>
      </c>
      <c r="H6" s="222" t="s">
        <v>194</v>
      </c>
      <c r="I6" s="222" t="s">
        <v>195</v>
      </c>
      <c r="J6" s="222" t="s">
        <v>196</v>
      </c>
      <c r="K6" s="224"/>
      <c r="L6" s="224"/>
    </row>
    <row r="7" spans="1:13" ht="13.5" thickBot="1">
      <c r="A7" s="225" t="s">
        <v>197</v>
      </c>
      <c r="B7" s="225" t="s">
        <v>198</v>
      </c>
      <c r="C7" s="225" t="s">
        <v>199</v>
      </c>
      <c r="D7" s="225" t="s">
        <v>200</v>
      </c>
      <c r="E7" s="225" t="s">
        <v>201</v>
      </c>
      <c r="F7" s="225" t="s">
        <v>202</v>
      </c>
      <c r="G7" s="225" t="s">
        <v>203</v>
      </c>
      <c r="H7" s="225" t="s">
        <v>204</v>
      </c>
      <c r="I7" s="225" t="s">
        <v>205</v>
      </c>
      <c r="J7" s="225" t="s">
        <v>206</v>
      </c>
      <c r="K7" s="225" t="s">
        <v>207</v>
      </c>
      <c r="L7" s="225" t="s">
        <v>208</v>
      </c>
    </row>
    <row r="8" spans="1:13">
      <c r="A8" s="226">
        <v>1</v>
      </c>
      <c r="B8" s="227" t="s">
        <v>323</v>
      </c>
      <c r="C8" s="226" t="s">
        <v>324</v>
      </c>
      <c r="D8" s="228">
        <v>63213</v>
      </c>
      <c r="E8" s="228">
        <v>246.26000000000002</v>
      </c>
      <c r="F8" s="228">
        <v>45</v>
      </c>
      <c r="G8" s="228" t="s">
        <v>209</v>
      </c>
      <c r="H8" s="228" t="s">
        <v>210</v>
      </c>
      <c r="I8" s="228">
        <v>82733.492063492071</v>
      </c>
      <c r="J8" s="228">
        <v>1</v>
      </c>
      <c r="K8" s="228" t="s">
        <v>211</v>
      </c>
      <c r="L8" s="228" t="s">
        <v>211</v>
      </c>
      <c r="M8" s="229"/>
    </row>
    <row r="9" spans="1:13">
      <c r="A9" s="226">
        <v>2</v>
      </c>
      <c r="B9" s="227" t="s">
        <v>325</v>
      </c>
      <c r="C9" s="226" t="s">
        <v>326</v>
      </c>
      <c r="D9" s="228">
        <v>164680</v>
      </c>
      <c r="E9" s="228">
        <v>322.26</v>
      </c>
      <c r="F9" s="228">
        <v>60</v>
      </c>
      <c r="G9" s="228" t="s">
        <v>209</v>
      </c>
      <c r="H9" s="228" t="s">
        <v>210</v>
      </c>
      <c r="I9" s="228">
        <v>130661.74603174604</v>
      </c>
      <c r="J9" s="228">
        <v>1</v>
      </c>
      <c r="K9" s="228" t="s">
        <v>211</v>
      </c>
      <c r="L9" s="228" t="s">
        <v>326</v>
      </c>
      <c r="M9" s="229"/>
    </row>
    <row r="10" spans="1:13">
      <c r="A10" s="226">
        <v>3</v>
      </c>
      <c r="B10" s="227" t="s">
        <v>327</v>
      </c>
      <c r="C10" s="226" t="s">
        <v>328</v>
      </c>
      <c r="D10" s="228">
        <v>81467</v>
      </c>
      <c r="E10" s="228">
        <v>274.33</v>
      </c>
      <c r="F10" s="228">
        <v>48</v>
      </c>
      <c r="G10" s="228" t="s">
        <v>209</v>
      </c>
      <c r="H10" s="228" t="s">
        <v>210</v>
      </c>
      <c r="I10" s="228">
        <v>101159.68253968254</v>
      </c>
      <c r="J10" s="228">
        <v>1</v>
      </c>
      <c r="K10" s="228" t="s">
        <v>211</v>
      </c>
      <c r="L10" s="228" t="s">
        <v>312</v>
      </c>
      <c r="M10" s="229"/>
    </row>
    <row r="11" spans="1:13">
      <c r="A11" s="226">
        <v>4</v>
      </c>
      <c r="B11" s="227" t="s">
        <v>329</v>
      </c>
      <c r="C11" s="226" t="s">
        <v>330</v>
      </c>
      <c r="D11" s="228">
        <v>60185</v>
      </c>
      <c r="E11" s="228">
        <v>234.79</v>
      </c>
      <c r="F11" s="228">
        <v>42</v>
      </c>
      <c r="G11" s="228" t="s">
        <v>209</v>
      </c>
      <c r="H11" s="228" t="s">
        <v>210</v>
      </c>
      <c r="I11" s="228">
        <v>27012.857142857145</v>
      </c>
      <c r="J11" s="228">
        <v>1</v>
      </c>
      <c r="K11" s="228" t="s">
        <v>212</v>
      </c>
      <c r="L11" s="228" t="s">
        <v>311</v>
      </c>
      <c r="M11" s="229"/>
    </row>
    <row r="12" spans="1:13">
      <c r="I12" s="230">
        <f>SUM(I8:I11)</f>
        <v>341567.77777777781</v>
      </c>
      <c r="K12" t="s">
        <v>192</v>
      </c>
    </row>
    <row r="18" spans="9:9">
      <c r="I18" t="s">
        <v>160</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42"/>
  <sheetViews>
    <sheetView zoomScale="148" zoomScaleNormal="148" workbookViewId="0">
      <selection activeCell="C40" sqref="C40"/>
    </sheetView>
  </sheetViews>
  <sheetFormatPr baseColWidth="10" defaultRowHeight="12.75"/>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19" customWidth="1"/>
  </cols>
  <sheetData>
    <row r="1" spans="1:10">
      <c r="A1" s="217"/>
      <c r="D1" s="231"/>
      <c r="E1" s="231"/>
      <c r="F1" s="231"/>
      <c r="G1" s="231"/>
      <c r="H1" s="231"/>
    </row>
    <row r="2" spans="1:10">
      <c r="A2" s="217"/>
      <c r="B2" s="293" t="s">
        <v>188</v>
      </c>
      <c r="C2" s="293"/>
      <c r="D2" s="293"/>
      <c r="E2" s="293"/>
      <c r="F2" s="293"/>
      <c r="G2" s="293"/>
      <c r="H2" s="293"/>
      <c r="I2" s="293"/>
      <c r="J2" s="293"/>
    </row>
    <row r="3" spans="1:10">
      <c r="A3" s="296" t="s">
        <v>102</v>
      </c>
      <c r="B3" s="296"/>
      <c r="C3" s="296"/>
      <c r="D3" s="296"/>
      <c r="E3" s="296"/>
      <c r="F3" s="296"/>
      <c r="G3" s="296"/>
      <c r="H3" s="296"/>
      <c r="I3" s="296"/>
      <c r="J3" s="296"/>
    </row>
    <row r="4" spans="1:10" ht="13.5" thickBot="1">
      <c r="A4" s="217"/>
      <c r="B4" s="217"/>
      <c r="C4" s="217"/>
      <c r="D4" s="217"/>
      <c r="E4" s="217"/>
      <c r="F4" s="217"/>
      <c r="G4" s="217"/>
      <c r="H4" s="217"/>
      <c r="I4" s="217"/>
      <c r="J4" s="232" t="s">
        <v>331</v>
      </c>
    </row>
    <row r="5" spans="1:10" ht="12.75" customHeight="1">
      <c r="A5" s="297" t="s">
        <v>213</v>
      </c>
      <c r="B5" s="222" t="s">
        <v>203</v>
      </c>
      <c r="C5" s="297" t="s">
        <v>199</v>
      </c>
      <c r="D5" s="299" t="s">
        <v>214</v>
      </c>
      <c r="E5" s="294" t="s">
        <v>201</v>
      </c>
      <c r="F5" s="294" t="s">
        <v>202</v>
      </c>
      <c r="G5" s="294" t="s">
        <v>215</v>
      </c>
      <c r="H5" s="301" t="s">
        <v>216</v>
      </c>
      <c r="I5" s="294" t="s">
        <v>217</v>
      </c>
      <c r="J5" s="294" t="s">
        <v>218</v>
      </c>
    </row>
    <row r="6" spans="1:10" ht="13.5" thickBot="1">
      <c r="A6" s="298"/>
      <c r="B6" s="225" t="s">
        <v>219</v>
      </c>
      <c r="C6" s="298"/>
      <c r="D6" s="300"/>
      <c r="E6" s="295"/>
      <c r="F6" s="295"/>
      <c r="G6" s="295"/>
      <c r="H6" s="302"/>
      <c r="I6" s="295"/>
      <c r="J6" s="295"/>
    </row>
    <row r="7" spans="1:10" s="142" customFormat="1" ht="12.75" customHeight="1">
      <c r="A7" s="233">
        <v>1</v>
      </c>
      <c r="B7" s="234" t="s">
        <v>332</v>
      </c>
      <c r="C7" s="235" t="s">
        <v>212</v>
      </c>
      <c r="D7" s="234">
        <v>724.68</v>
      </c>
      <c r="E7" s="234">
        <v>46.81</v>
      </c>
      <c r="F7" s="234">
        <v>20</v>
      </c>
      <c r="G7" s="236" t="s">
        <v>276</v>
      </c>
      <c r="H7" s="237">
        <v>1481.5519999999999</v>
      </c>
      <c r="I7" s="234" t="s">
        <v>220</v>
      </c>
      <c r="J7" s="234" t="s">
        <v>220</v>
      </c>
    </row>
    <row r="8" spans="1:10" s="142" customFormat="1" ht="12.75" customHeight="1">
      <c r="A8" s="233">
        <v>2</v>
      </c>
      <c r="B8" s="234" t="s">
        <v>222</v>
      </c>
      <c r="C8" s="235" t="s">
        <v>212</v>
      </c>
      <c r="D8" s="234">
        <v>2537</v>
      </c>
      <c r="E8" s="234">
        <v>67.930000000000007</v>
      </c>
      <c r="F8" s="234">
        <v>17</v>
      </c>
      <c r="G8" s="236" t="s">
        <v>223</v>
      </c>
      <c r="H8" s="237">
        <v>417.01</v>
      </c>
      <c r="I8" s="234" t="s">
        <v>220</v>
      </c>
      <c r="J8" s="234" t="s">
        <v>220</v>
      </c>
    </row>
    <row r="9" spans="1:10" s="142" customFormat="1" ht="12.75" customHeight="1">
      <c r="A9" s="233">
        <v>3</v>
      </c>
      <c r="B9" s="234" t="s">
        <v>316</v>
      </c>
      <c r="C9" s="235" t="s">
        <v>212</v>
      </c>
      <c r="D9" s="234">
        <v>648</v>
      </c>
      <c r="E9" s="234">
        <v>47.62</v>
      </c>
      <c r="F9" s="234">
        <v>12</v>
      </c>
      <c r="G9" s="236" t="s">
        <v>223</v>
      </c>
      <c r="H9" s="237">
        <v>1.5</v>
      </c>
      <c r="I9" s="234" t="s">
        <v>220</v>
      </c>
      <c r="J9" s="234" t="s">
        <v>220</v>
      </c>
    </row>
    <row r="10" spans="1:10" s="142" customFormat="1" ht="12.75" customHeight="1">
      <c r="A10" s="233">
        <v>4</v>
      </c>
      <c r="B10" s="234" t="s">
        <v>315</v>
      </c>
      <c r="C10" s="235" t="s">
        <v>212</v>
      </c>
      <c r="D10" s="234">
        <v>696</v>
      </c>
      <c r="E10" s="234">
        <v>56.4</v>
      </c>
      <c r="F10" s="234">
        <v>13</v>
      </c>
      <c r="G10" s="236" t="s">
        <v>223</v>
      </c>
      <c r="H10" s="237">
        <v>96</v>
      </c>
      <c r="I10" s="234" t="s">
        <v>220</v>
      </c>
      <c r="J10" s="234" t="s">
        <v>220</v>
      </c>
    </row>
    <row r="11" spans="1:10" s="142" customFormat="1" ht="12.75" customHeight="1">
      <c r="A11" s="233">
        <v>5</v>
      </c>
      <c r="B11" s="234" t="s">
        <v>333</v>
      </c>
      <c r="C11" s="235" t="s">
        <v>330</v>
      </c>
      <c r="D11" s="234">
        <v>4951</v>
      </c>
      <c r="E11" s="234">
        <v>110</v>
      </c>
      <c r="F11" s="234">
        <v>18</v>
      </c>
      <c r="G11" s="236" t="s">
        <v>209</v>
      </c>
      <c r="H11" s="237">
        <v>5444.9459999999999</v>
      </c>
      <c r="I11" s="234" t="s">
        <v>292</v>
      </c>
      <c r="J11" s="234" t="s">
        <v>292</v>
      </c>
    </row>
    <row r="12" spans="1:10" s="142" customFormat="1" ht="12.75" customHeight="1">
      <c r="A12" s="233">
        <v>6</v>
      </c>
      <c r="B12" s="234" t="s">
        <v>313</v>
      </c>
      <c r="C12" s="235" t="s">
        <v>212</v>
      </c>
      <c r="D12" s="234">
        <v>717</v>
      </c>
      <c r="E12" s="234">
        <v>52.48</v>
      </c>
      <c r="F12" s="234">
        <v>12</v>
      </c>
      <c r="G12" s="236" t="s">
        <v>223</v>
      </c>
      <c r="H12" s="237">
        <v>15</v>
      </c>
      <c r="I12" s="234" t="s">
        <v>220</v>
      </c>
      <c r="J12" s="234" t="s">
        <v>220</v>
      </c>
    </row>
    <row r="13" spans="1:10" s="142" customFormat="1" ht="12.75" customHeight="1">
      <c r="A13" s="233">
        <v>7</v>
      </c>
      <c r="B13" s="234" t="s">
        <v>315</v>
      </c>
      <c r="C13" s="235" t="s">
        <v>212</v>
      </c>
      <c r="D13" s="234">
        <v>696</v>
      </c>
      <c r="E13" s="234">
        <v>56.4</v>
      </c>
      <c r="F13" s="234">
        <v>13</v>
      </c>
      <c r="G13" s="236" t="s">
        <v>223</v>
      </c>
      <c r="H13" s="237">
        <v>140.5</v>
      </c>
      <c r="I13" s="234" t="s">
        <v>220</v>
      </c>
      <c r="J13" s="234" t="s">
        <v>220</v>
      </c>
    </row>
    <row r="14" spans="1:10" s="142" customFormat="1" ht="12.75" customHeight="1">
      <c r="A14" s="233">
        <v>8</v>
      </c>
      <c r="B14" s="234" t="s">
        <v>313</v>
      </c>
      <c r="C14" s="235" t="s">
        <v>212</v>
      </c>
      <c r="D14" s="234">
        <v>717</v>
      </c>
      <c r="E14" s="234">
        <v>52.48</v>
      </c>
      <c r="F14" s="234">
        <v>12</v>
      </c>
      <c r="G14" s="236" t="s">
        <v>223</v>
      </c>
      <c r="H14" s="237">
        <v>69.2</v>
      </c>
      <c r="I14" s="234" t="s">
        <v>220</v>
      </c>
      <c r="J14" s="234" t="s">
        <v>220</v>
      </c>
    </row>
    <row r="15" spans="1:10" s="142" customFormat="1" ht="12.75" customHeight="1">
      <c r="A15" s="233">
        <v>9</v>
      </c>
      <c r="B15" s="234" t="s">
        <v>314</v>
      </c>
      <c r="C15" s="235" t="s">
        <v>212</v>
      </c>
      <c r="D15" s="234">
        <v>62</v>
      </c>
      <c r="E15" s="234">
        <v>22.02</v>
      </c>
      <c r="F15" s="234">
        <v>0</v>
      </c>
      <c r="G15" s="236" t="s">
        <v>221</v>
      </c>
      <c r="H15" s="237">
        <v>1.0740000000000001</v>
      </c>
      <c r="I15" s="234" t="s">
        <v>220</v>
      </c>
      <c r="J15" s="234" t="s">
        <v>220</v>
      </c>
    </row>
    <row r="16" spans="1:10" s="142" customFormat="1" ht="12.75" customHeight="1">
      <c r="A16" s="233">
        <v>10</v>
      </c>
      <c r="B16" s="234" t="s">
        <v>283</v>
      </c>
      <c r="C16" s="235" t="s">
        <v>212</v>
      </c>
      <c r="D16" s="234">
        <v>2160</v>
      </c>
      <c r="E16" s="234">
        <v>66.8</v>
      </c>
      <c r="F16" s="234">
        <v>16</v>
      </c>
      <c r="G16" s="236" t="s">
        <v>223</v>
      </c>
      <c r="H16" s="237">
        <v>85.24</v>
      </c>
      <c r="I16" s="234" t="s">
        <v>220</v>
      </c>
      <c r="J16" s="234" t="s">
        <v>220</v>
      </c>
    </row>
    <row r="17" spans="1:10" s="142" customFormat="1" ht="12.75" customHeight="1">
      <c r="A17" s="233">
        <v>11</v>
      </c>
      <c r="B17" s="234" t="s">
        <v>259</v>
      </c>
      <c r="C17" s="235" t="s">
        <v>212</v>
      </c>
      <c r="D17" s="234">
        <v>1815</v>
      </c>
      <c r="E17" s="234">
        <v>57.59</v>
      </c>
      <c r="F17" s="234">
        <v>15</v>
      </c>
      <c r="G17" s="236" t="s">
        <v>223</v>
      </c>
      <c r="H17" s="237">
        <v>249.75</v>
      </c>
      <c r="I17" s="234" t="s">
        <v>220</v>
      </c>
      <c r="J17" s="234" t="s">
        <v>220</v>
      </c>
    </row>
    <row r="18" spans="1:10" s="142" customFormat="1" ht="12.75" customHeight="1">
      <c r="A18" s="233">
        <v>12</v>
      </c>
      <c r="B18" s="234" t="s">
        <v>334</v>
      </c>
      <c r="C18" s="235" t="s">
        <v>212</v>
      </c>
      <c r="D18" s="234">
        <v>681</v>
      </c>
      <c r="E18" s="234">
        <v>50.7</v>
      </c>
      <c r="F18" s="234">
        <v>12</v>
      </c>
      <c r="G18" s="236" t="s">
        <v>239</v>
      </c>
      <c r="H18" s="237">
        <v>115</v>
      </c>
      <c r="I18" s="234" t="s">
        <v>220</v>
      </c>
      <c r="J18" s="234" t="s">
        <v>220</v>
      </c>
    </row>
    <row r="19" spans="1:10" s="142" customFormat="1" ht="12.75" customHeight="1">
      <c r="A19" s="233">
        <v>13</v>
      </c>
      <c r="B19" s="234" t="s">
        <v>313</v>
      </c>
      <c r="C19" s="235" t="s">
        <v>212</v>
      </c>
      <c r="D19" s="234">
        <v>717</v>
      </c>
      <c r="E19" s="234">
        <v>52.48</v>
      </c>
      <c r="F19" s="234">
        <v>12</v>
      </c>
      <c r="G19" s="236" t="s">
        <v>223</v>
      </c>
      <c r="H19" s="237">
        <v>95</v>
      </c>
      <c r="I19" s="234" t="s">
        <v>220</v>
      </c>
      <c r="J19" s="234" t="s">
        <v>220</v>
      </c>
    </row>
    <row r="20" spans="1:10" s="142" customFormat="1" ht="12.75" customHeight="1">
      <c r="A20" s="233">
        <v>14</v>
      </c>
      <c r="B20" s="234" t="s">
        <v>316</v>
      </c>
      <c r="C20" s="235" t="s">
        <v>212</v>
      </c>
      <c r="D20" s="234">
        <v>648</v>
      </c>
      <c r="E20" s="234">
        <v>47.62</v>
      </c>
      <c r="F20" s="234">
        <v>12</v>
      </c>
      <c r="G20" s="236" t="s">
        <v>223</v>
      </c>
      <c r="H20" s="237">
        <v>50</v>
      </c>
      <c r="I20" s="234" t="s">
        <v>220</v>
      </c>
      <c r="J20" s="234" t="s">
        <v>220</v>
      </c>
    </row>
    <row r="21" spans="1:10" s="142" customFormat="1" ht="12.75" customHeight="1">
      <c r="A21" s="233">
        <v>15</v>
      </c>
      <c r="B21" s="234" t="s">
        <v>315</v>
      </c>
      <c r="C21" s="235" t="s">
        <v>212</v>
      </c>
      <c r="D21" s="234">
        <v>696</v>
      </c>
      <c r="E21" s="234">
        <v>56.4</v>
      </c>
      <c r="F21" s="234">
        <v>13</v>
      </c>
      <c r="G21" s="236" t="s">
        <v>223</v>
      </c>
      <c r="H21" s="237">
        <v>54</v>
      </c>
      <c r="I21" s="234" t="s">
        <v>220</v>
      </c>
      <c r="J21" s="234" t="s">
        <v>220</v>
      </c>
    </row>
    <row r="22" spans="1:10" s="142" customFormat="1" ht="12.75" customHeight="1">
      <c r="A22" s="233">
        <v>16</v>
      </c>
      <c r="B22" s="234" t="s">
        <v>315</v>
      </c>
      <c r="C22" s="235" t="s">
        <v>212</v>
      </c>
      <c r="D22" s="234">
        <v>696</v>
      </c>
      <c r="E22" s="234">
        <v>56.4</v>
      </c>
      <c r="F22" s="234">
        <v>13</v>
      </c>
      <c r="G22" s="236" t="s">
        <v>223</v>
      </c>
      <c r="H22" s="237">
        <v>41.6</v>
      </c>
      <c r="I22" s="234" t="s">
        <v>220</v>
      </c>
      <c r="J22" s="234" t="s">
        <v>220</v>
      </c>
    </row>
    <row r="23" spans="1:10" s="142" customFormat="1" ht="12.75" customHeight="1">
      <c r="A23" s="233">
        <v>17</v>
      </c>
      <c r="B23" s="234" t="s">
        <v>334</v>
      </c>
      <c r="C23" s="235" t="s">
        <v>212</v>
      </c>
      <c r="D23" s="234">
        <v>681</v>
      </c>
      <c r="E23" s="234">
        <v>50.7</v>
      </c>
      <c r="F23" s="234">
        <v>12</v>
      </c>
      <c r="G23" s="236" t="s">
        <v>239</v>
      </c>
      <c r="H23" s="237">
        <v>94.8</v>
      </c>
      <c r="I23" s="234" t="s">
        <v>220</v>
      </c>
      <c r="J23" s="234" t="s">
        <v>220</v>
      </c>
    </row>
    <row r="24" spans="1:10" s="142" customFormat="1" ht="12.75" customHeight="1">
      <c r="A24" s="233">
        <v>18</v>
      </c>
      <c r="B24" s="234" t="s">
        <v>335</v>
      </c>
      <c r="C24" s="235" t="s">
        <v>291</v>
      </c>
      <c r="D24" s="234">
        <v>2648</v>
      </c>
      <c r="E24" s="234">
        <v>74.67</v>
      </c>
      <c r="F24" s="234">
        <v>17</v>
      </c>
      <c r="G24" s="236" t="s">
        <v>224</v>
      </c>
      <c r="H24" s="237">
        <v>93</v>
      </c>
      <c r="I24" s="234" t="s">
        <v>220</v>
      </c>
      <c r="J24" s="234" t="s">
        <v>220</v>
      </c>
    </row>
    <row r="25" spans="1:10" s="142" customFormat="1" ht="12.75" customHeight="1">
      <c r="A25" s="233">
        <v>19</v>
      </c>
      <c r="B25" s="234" t="s">
        <v>316</v>
      </c>
      <c r="C25" s="235" t="s">
        <v>212</v>
      </c>
      <c r="D25" s="234">
        <v>648</v>
      </c>
      <c r="E25" s="234">
        <v>47.62</v>
      </c>
      <c r="F25" s="234">
        <v>12</v>
      </c>
      <c r="G25" s="236" t="s">
        <v>223</v>
      </c>
      <c r="H25" s="237">
        <v>64</v>
      </c>
      <c r="I25" s="234" t="s">
        <v>220</v>
      </c>
      <c r="J25" s="234" t="s">
        <v>220</v>
      </c>
    </row>
    <row r="26" spans="1:10" s="142" customFormat="1" ht="12.75" customHeight="1">
      <c r="A26" s="233">
        <v>20</v>
      </c>
      <c r="B26" s="234" t="s">
        <v>315</v>
      </c>
      <c r="C26" s="235" t="s">
        <v>212</v>
      </c>
      <c r="D26" s="234">
        <v>696</v>
      </c>
      <c r="E26" s="234">
        <v>56.4</v>
      </c>
      <c r="F26" s="234">
        <v>13</v>
      </c>
      <c r="G26" s="236" t="s">
        <v>223</v>
      </c>
      <c r="H26" s="237">
        <v>142.06</v>
      </c>
      <c r="I26" s="234" t="s">
        <v>220</v>
      </c>
      <c r="J26" s="234" t="s">
        <v>220</v>
      </c>
    </row>
    <row r="27" spans="1:10" s="142" customFormat="1" ht="12.75" customHeight="1">
      <c r="A27" s="233">
        <v>21</v>
      </c>
      <c r="B27" s="234" t="s">
        <v>222</v>
      </c>
      <c r="C27" s="235" t="s">
        <v>212</v>
      </c>
      <c r="D27" s="234">
        <v>2537</v>
      </c>
      <c r="E27" s="234">
        <v>67.930000000000007</v>
      </c>
      <c r="F27" s="234">
        <v>17</v>
      </c>
      <c r="G27" s="236" t="s">
        <v>223</v>
      </c>
      <c r="H27" s="237">
        <v>531.74</v>
      </c>
      <c r="I27" s="234" t="s">
        <v>220</v>
      </c>
      <c r="J27" s="234" t="s">
        <v>220</v>
      </c>
    </row>
    <row r="28" spans="1:10" s="142" customFormat="1" ht="12.75" customHeight="1">
      <c r="A28" s="233">
        <v>22</v>
      </c>
      <c r="B28" s="234" t="s">
        <v>334</v>
      </c>
      <c r="C28" s="235" t="s">
        <v>212</v>
      </c>
      <c r="D28" s="234">
        <v>681</v>
      </c>
      <c r="E28" s="234">
        <v>50.7</v>
      </c>
      <c r="F28" s="234">
        <v>12</v>
      </c>
      <c r="G28" s="236" t="s">
        <v>239</v>
      </c>
      <c r="H28" s="237">
        <v>19.3</v>
      </c>
      <c r="I28" s="234" t="s">
        <v>220</v>
      </c>
      <c r="J28" s="234" t="s">
        <v>220</v>
      </c>
    </row>
    <row r="29" spans="1:10" s="142" customFormat="1" ht="12.75" customHeight="1">
      <c r="A29" s="233">
        <v>23</v>
      </c>
      <c r="B29" s="234" t="s">
        <v>315</v>
      </c>
      <c r="C29" s="235" t="s">
        <v>212</v>
      </c>
      <c r="D29" s="234">
        <v>696</v>
      </c>
      <c r="E29" s="234">
        <v>56.4</v>
      </c>
      <c r="F29" s="234">
        <v>13</v>
      </c>
      <c r="G29" s="236" t="s">
        <v>223</v>
      </c>
      <c r="H29" s="237">
        <v>3.63</v>
      </c>
      <c r="I29" s="234" t="s">
        <v>220</v>
      </c>
      <c r="J29" s="234" t="s">
        <v>220</v>
      </c>
    </row>
    <row r="30" spans="1:10" s="142" customFormat="1" ht="12.75" customHeight="1">
      <c r="A30" s="233">
        <v>24</v>
      </c>
      <c r="B30" s="234" t="s">
        <v>336</v>
      </c>
      <c r="C30" s="235" t="s">
        <v>337</v>
      </c>
      <c r="D30" s="234">
        <v>7732</v>
      </c>
      <c r="E30" s="234">
        <v>107.6</v>
      </c>
      <c r="F30" s="234">
        <v>22</v>
      </c>
      <c r="G30" s="236" t="s">
        <v>236</v>
      </c>
      <c r="H30" s="237">
        <v>415.28</v>
      </c>
      <c r="I30" s="234" t="s">
        <v>220</v>
      </c>
      <c r="J30" s="234" t="s">
        <v>220</v>
      </c>
    </row>
    <row r="31" spans="1:10" s="142" customFormat="1" ht="12.75" customHeight="1">
      <c r="A31" s="233">
        <v>25</v>
      </c>
      <c r="B31" s="234" t="s">
        <v>293</v>
      </c>
      <c r="C31" s="235" t="s">
        <v>212</v>
      </c>
      <c r="D31" s="234">
        <v>164</v>
      </c>
      <c r="E31" s="234">
        <v>33.35</v>
      </c>
      <c r="F31" s="234">
        <v>7</v>
      </c>
      <c r="G31" s="236" t="s">
        <v>221</v>
      </c>
      <c r="H31" s="237">
        <v>11.5</v>
      </c>
      <c r="I31" s="234" t="s">
        <v>220</v>
      </c>
      <c r="J31" s="234" t="s">
        <v>220</v>
      </c>
    </row>
    <row r="32" spans="1:10" s="142" customFormat="1" ht="12.75" customHeight="1">
      <c r="A32" s="233">
        <v>26</v>
      </c>
      <c r="B32" s="234" t="s">
        <v>338</v>
      </c>
      <c r="C32" s="235" t="s">
        <v>212</v>
      </c>
      <c r="D32" s="234">
        <v>1708</v>
      </c>
      <c r="E32" s="234">
        <v>59.15</v>
      </c>
      <c r="F32" s="234">
        <v>17</v>
      </c>
      <c r="G32" s="236" t="s">
        <v>223</v>
      </c>
      <c r="H32" s="237">
        <v>53</v>
      </c>
      <c r="I32" s="234" t="s">
        <v>220</v>
      </c>
      <c r="J32" s="234" t="s">
        <v>220</v>
      </c>
    </row>
    <row r="33" spans="1:10" s="142" customFormat="1" ht="12.75" customHeight="1">
      <c r="A33" s="233">
        <v>27</v>
      </c>
      <c r="B33" s="234" t="s">
        <v>288</v>
      </c>
      <c r="C33" s="235" t="s">
        <v>289</v>
      </c>
      <c r="D33" s="234">
        <v>731</v>
      </c>
      <c r="E33" s="234">
        <v>52.21</v>
      </c>
      <c r="F33" s="234">
        <v>12</v>
      </c>
      <c r="G33" s="236" t="s">
        <v>221</v>
      </c>
      <c r="H33" s="237">
        <v>30</v>
      </c>
      <c r="I33" s="234" t="s">
        <v>220</v>
      </c>
      <c r="J33" s="234" t="s">
        <v>220</v>
      </c>
    </row>
    <row r="34" spans="1:10">
      <c r="H34" s="238">
        <f>SUM(H7:H33)</f>
        <v>9815.6819999999971</v>
      </c>
    </row>
    <row r="42" spans="1:10">
      <c r="I42" t="s">
        <v>160</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89"/>
  <sheetViews>
    <sheetView zoomScale="148" zoomScaleNormal="148" workbookViewId="0">
      <selection activeCell="D17" sqref="D17"/>
    </sheetView>
  </sheetViews>
  <sheetFormatPr baseColWidth="10" defaultRowHeight="12.75"/>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9" width="16.7109375" bestFit="1" customWidth="1"/>
  </cols>
  <sheetData>
    <row r="1" spans="1:9">
      <c r="A1" s="217"/>
      <c r="D1" s="231"/>
      <c r="E1" s="231"/>
      <c r="F1" s="231"/>
      <c r="G1" s="231"/>
    </row>
    <row r="2" spans="1:9">
      <c r="A2" s="217"/>
      <c r="B2" s="293" t="s">
        <v>188</v>
      </c>
      <c r="C2" s="293"/>
      <c r="D2" s="293"/>
      <c r="E2" s="293"/>
      <c r="F2" s="293"/>
      <c r="G2" s="293"/>
      <c r="H2" s="293"/>
      <c r="I2" s="293"/>
    </row>
    <row r="3" spans="1:9">
      <c r="A3" s="296" t="s">
        <v>103</v>
      </c>
      <c r="B3" s="296"/>
      <c r="C3" s="296"/>
      <c r="D3" s="296"/>
      <c r="E3" s="296"/>
      <c r="F3" s="296"/>
      <c r="G3" s="296"/>
      <c r="H3" s="296"/>
      <c r="I3" s="296"/>
    </row>
    <row r="4" spans="1:9" ht="13.5" thickBot="1">
      <c r="A4" s="217"/>
      <c r="B4" s="217"/>
      <c r="C4" s="217"/>
      <c r="D4" s="217"/>
      <c r="E4" s="217"/>
      <c r="F4" s="217"/>
      <c r="G4" s="217"/>
      <c r="H4" s="217"/>
      <c r="I4" s="239" t="s">
        <v>331</v>
      </c>
    </row>
    <row r="5" spans="1:9" ht="12.75" customHeight="1">
      <c r="A5" s="294" t="s">
        <v>213</v>
      </c>
      <c r="B5" s="240" t="s">
        <v>203</v>
      </c>
      <c r="C5" s="294" t="s">
        <v>199</v>
      </c>
      <c r="D5" s="299" t="s">
        <v>214</v>
      </c>
      <c r="E5" s="294" t="s">
        <v>201</v>
      </c>
      <c r="F5" s="294" t="s">
        <v>202</v>
      </c>
      <c r="G5" s="294" t="s">
        <v>215</v>
      </c>
      <c r="H5" s="294" t="s">
        <v>217</v>
      </c>
      <c r="I5" s="294" t="s">
        <v>218</v>
      </c>
    </row>
    <row r="6" spans="1:9" ht="13.5" thickBot="1">
      <c r="A6" s="295"/>
      <c r="B6" s="241" t="s">
        <v>219</v>
      </c>
      <c r="C6" s="295"/>
      <c r="D6" s="300"/>
      <c r="E6" s="295"/>
      <c r="F6" s="295"/>
      <c r="G6" s="295"/>
      <c r="H6" s="295"/>
      <c r="I6" s="295"/>
    </row>
    <row r="7" spans="1:9" s="142" customFormat="1" ht="12.75" customHeight="1">
      <c r="A7" s="242">
        <v>1</v>
      </c>
      <c r="B7" s="242" t="s">
        <v>339</v>
      </c>
      <c r="C7" s="242" t="s">
        <v>225</v>
      </c>
      <c r="D7" s="242">
        <v>298</v>
      </c>
      <c r="E7" s="242">
        <v>46</v>
      </c>
      <c r="F7" s="242">
        <v>9</v>
      </c>
      <c r="G7" s="242" t="s">
        <v>221</v>
      </c>
      <c r="H7" s="243" t="s">
        <v>212</v>
      </c>
      <c r="I7" s="243" t="s">
        <v>212</v>
      </c>
    </row>
    <row r="8" spans="1:9" s="142" customFormat="1" ht="12.75" customHeight="1">
      <c r="A8" s="242">
        <v>2</v>
      </c>
      <c r="B8" s="242" t="s">
        <v>252</v>
      </c>
      <c r="C8" s="242" t="s">
        <v>225</v>
      </c>
      <c r="D8" s="242">
        <v>1577</v>
      </c>
      <c r="E8" s="242">
        <v>62.940000000000005</v>
      </c>
      <c r="F8" s="242">
        <v>13</v>
      </c>
      <c r="G8" s="242" t="s">
        <v>223</v>
      </c>
      <c r="H8" s="243" t="s">
        <v>212</v>
      </c>
      <c r="I8" s="243" t="s">
        <v>212</v>
      </c>
    </row>
    <row r="9" spans="1:9" s="142" customFormat="1" ht="12.75" customHeight="1">
      <c r="A9" s="242">
        <v>3</v>
      </c>
      <c r="B9" s="242" t="s">
        <v>245</v>
      </c>
      <c r="C9" s="242" t="s">
        <v>225</v>
      </c>
      <c r="D9" s="242">
        <v>482</v>
      </c>
      <c r="E9" s="242">
        <v>50.38</v>
      </c>
      <c r="F9" s="242">
        <v>10</v>
      </c>
      <c r="G9" s="242" t="s">
        <v>223</v>
      </c>
      <c r="H9" s="243" t="s">
        <v>212</v>
      </c>
      <c r="I9" s="243" t="s">
        <v>212</v>
      </c>
    </row>
    <row r="10" spans="1:9" s="142" customFormat="1" ht="12.75" customHeight="1">
      <c r="A10" s="242">
        <v>4</v>
      </c>
      <c r="B10" s="242" t="s">
        <v>232</v>
      </c>
      <c r="C10" s="242" t="s">
        <v>225</v>
      </c>
      <c r="D10" s="242">
        <v>325</v>
      </c>
      <c r="E10" s="242">
        <v>43.34</v>
      </c>
      <c r="F10" s="242">
        <v>9</v>
      </c>
      <c r="G10" s="242" t="s">
        <v>221</v>
      </c>
      <c r="H10" s="243" t="s">
        <v>212</v>
      </c>
      <c r="I10" s="243" t="s">
        <v>212</v>
      </c>
    </row>
    <row r="11" spans="1:9" s="142" customFormat="1" ht="12.75" customHeight="1">
      <c r="A11" s="242">
        <v>5</v>
      </c>
      <c r="B11" s="242" t="s">
        <v>259</v>
      </c>
      <c r="C11" s="242" t="s">
        <v>225</v>
      </c>
      <c r="D11" s="242">
        <v>1815</v>
      </c>
      <c r="E11" s="242">
        <v>57.59</v>
      </c>
      <c r="F11" s="242">
        <v>15</v>
      </c>
      <c r="G11" s="242" t="s">
        <v>223</v>
      </c>
      <c r="H11" s="243" t="s">
        <v>212</v>
      </c>
      <c r="I11" s="243" t="s">
        <v>212</v>
      </c>
    </row>
    <row r="12" spans="1:9" s="142" customFormat="1" ht="12.75" customHeight="1">
      <c r="A12" s="242">
        <v>6</v>
      </c>
      <c r="B12" s="242" t="s">
        <v>241</v>
      </c>
      <c r="C12" s="242" t="s">
        <v>225</v>
      </c>
      <c r="D12" s="242">
        <v>1815</v>
      </c>
      <c r="E12" s="242">
        <v>57.59</v>
      </c>
      <c r="F12" s="242">
        <v>15</v>
      </c>
      <c r="G12" s="242" t="s">
        <v>223</v>
      </c>
      <c r="H12" s="243" t="s">
        <v>212</v>
      </c>
      <c r="I12" s="243" t="s">
        <v>212</v>
      </c>
    </row>
    <row r="13" spans="1:9" s="142" customFormat="1" ht="12.75" customHeight="1">
      <c r="A13" s="242">
        <v>7</v>
      </c>
      <c r="B13" s="242" t="s">
        <v>296</v>
      </c>
      <c r="C13" s="242" t="s">
        <v>225</v>
      </c>
      <c r="D13" s="242">
        <v>2899</v>
      </c>
      <c r="E13" s="242">
        <v>69</v>
      </c>
      <c r="F13" s="242">
        <v>17</v>
      </c>
      <c r="G13" s="242" t="s">
        <v>223</v>
      </c>
      <c r="H13" s="243" t="s">
        <v>212</v>
      </c>
      <c r="I13" s="243" t="s">
        <v>212</v>
      </c>
    </row>
    <row r="14" spans="1:9" s="142" customFormat="1" ht="12.75" customHeight="1">
      <c r="A14" s="242">
        <v>8</v>
      </c>
      <c r="B14" s="242" t="s">
        <v>339</v>
      </c>
      <c r="C14" s="242" t="s">
        <v>225</v>
      </c>
      <c r="D14" s="242">
        <v>298</v>
      </c>
      <c r="E14" s="242">
        <v>46</v>
      </c>
      <c r="F14" s="242">
        <v>9</v>
      </c>
      <c r="G14" s="242" t="s">
        <v>221</v>
      </c>
      <c r="H14" s="243" t="s">
        <v>212</v>
      </c>
      <c r="I14" s="243" t="s">
        <v>212</v>
      </c>
    </row>
    <row r="15" spans="1:9" s="142" customFormat="1" ht="12.75" customHeight="1">
      <c r="A15" s="242">
        <v>9</v>
      </c>
      <c r="B15" s="242" t="s">
        <v>278</v>
      </c>
      <c r="C15" s="242" t="s">
        <v>225</v>
      </c>
      <c r="D15" s="242">
        <v>359</v>
      </c>
      <c r="E15" s="242">
        <v>43.71</v>
      </c>
      <c r="F15" s="242">
        <v>12</v>
      </c>
      <c r="G15" s="242" t="s">
        <v>221</v>
      </c>
      <c r="H15" s="243" t="s">
        <v>212</v>
      </c>
      <c r="I15" s="243" t="s">
        <v>212</v>
      </c>
    </row>
    <row r="16" spans="1:9" s="142" customFormat="1" ht="12.75" customHeight="1">
      <c r="A16" s="242">
        <v>10</v>
      </c>
      <c r="B16" s="242" t="s">
        <v>232</v>
      </c>
      <c r="C16" s="242" t="s">
        <v>225</v>
      </c>
      <c r="D16" s="242">
        <v>325</v>
      </c>
      <c r="E16" s="242">
        <v>43.34</v>
      </c>
      <c r="F16" s="242">
        <v>9</v>
      </c>
      <c r="G16" s="242" t="s">
        <v>221</v>
      </c>
      <c r="H16" s="243" t="s">
        <v>212</v>
      </c>
      <c r="I16" s="243" t="s">
        <v>212</v>
      </c>
    </row>
    <row r="17" spans="1:9" s="142" customFormat="1" ht="12.75" customHeight="1">
      <c r="A17" s="242">
        <v>11</v>
      </c>
      <c r="B17" s="242" t="s">
        <v>228</v>
      </c>
      <c r="C17" s="242" t="s">
        <v>225</v>
      </c>
      <c r="D17" s="242">
        <v>324</v>
      </c>
      <c r="E17" s="242">
        <v>43.31</v>
      </c>
      <c r="F17" s="242">
        <v>9</v>
      </c>
      <c r="G17" s="242" t="s">
        <v>221</v>
      </c>
      <c r="H17" s="243" t="s">
        <v>212</v>
      </c>
      <c r="I17" s="243" t="s">
        <v>212</v>
      </c>
    </row>
    <row r="18" spans="1:9" s="142" customFormat="1" ht="12.75" customHeight="1">
      <c r="A18" s="242">
        <v>12</v>
      </c>
      <c r="B18" s="242" t="s">
        <v>295</v>
      </c>
      <c r="C18" s="242" t="s">
        <v>225</v>
      </c>
      <c r="D18" s="242">
        <v>1502</v>
      </c>
      <c r="E18" s="242">
        <v>61.88</v>
      </c>
      <c r="F18" s="242">
        <v>13</v>
      </c>
      <c r="G18" s="242" t="s">
        <v>223</v>
      </c>
      <c r="H18" s="243" t="s">
        <v>212</v>
      </c>
      <c r="I18" s="243" t="s">
        <v>212</v>
      </c>
    </row>
    <row r="19" spans="1:9" s="142" customFormat="1" ht="12.75" customHeight="1">
      <c r="A19" s="242">
        <v>13</v>
      </c>
      <c r="B19" s="242" t="s">
        <v>270</v>
      </c>
      <c r="C19" s="242" t="s">
        <v>225</v>
      </c>
      <c r="D19" s="242">
        <v>2871</v>
      </c>
      <c r="E19" s="242">
        <v>68.8</v>
      </c>
      <c r="F19" s="242">
        <v>17</v>
      </c>
      <c r="G19" s="242" t="s">
        <v>223</v>
      </c>
      <c r="H19" s="243" t="s">
        <v>212</v>
      </c>
      <c r="I19" s="243" t="s">
        <v>212</v>
      </c>
    </row>
    <row r="20" spans="1:9" s="142" customFormat="1" ht="12.75" customHeight="1">
      <c r="A20" s="242">
        <v>14</v>
      </c>
      <c r="B20" s="242" t="s">
        <v>294</v>
      </c>
      <c r="C20" s="242" t="s">
        <v>225</v>
      </c>
      <c r="D20" s="242">
        <v>1502</v>
      </c>
      <c r="E20" s="242">
        <v>61.88</v>
      </c>
      <c r="F20" s="242">
        <v>13</v>
      </c>
      <c r="G20" s="242" t="s">
        <v>223</v>
      </c>
      <c r="H20" s="243" t="s">
        <v>212</v>
      </c>
      <c r="I20" s="243" t="s">
        <v>212</v>
      </c>
    </row>
    <row r="21" spans="1:9" s="142" customFormat="1" ht="12.75" customHeight="1">
      <c r="A21" s="242">
        <v>15</v>
      </c>
      <c r="B21" s="242" t="s">
        <v>232</v>
      </c>
      <c r="C21" s="242" t="s">
        <v>225</v>
      </c>
      <c r="D21" s="242">
        <v>325</v>
      </c>
      <c r="E21" s="242">
        <v>43.34</v>
      </c>
      <c r="F21" s="242">
        <v>9</v>
      </c>
      <c r="G21" s="242" t="s">
        <v>221</v>
      </c>
      <c r="H21" s="243" t="s">
        <v>212</v>
      </c>
      <c r="I21" s="243" t="s">
        <v>212</v>
      </c>
    </row>
    <row r="22" spans="1:9" s="142" customFormat="1" ht="12.75" customHeight="1">
      <c r="A22" s="242">
        <v>16</v>
      </c>
      <c r="B22" s="242" t="s">
        <v>255</v>
      </c>
      <c r="C22" s="242" t="s">
        <v>231</v>
      </c>
      <c r="D22" s="242">
        <v>3764</v>
      </c>
      <c r="E22" s="242">
        <v>81.93</v>
      </c>
      <c r="F22" s="242">
        <v>20</v>
      </c>
      <c r="G22" s="242" t="s">
        <v>223</v>
      </c>
      <c r="H22" s="243" t="s">
        <v>212</v>
      </c>
      <c r="I22" s="243" t="s">
        <v>212</v>
      </c>
    </row>
    <row r="23" spans="1:9" s="142" customFormat="1" ht="12.75" customHeight="1">
      <c r="A23" s="242">
        <v>17</v>
      </c>
      <c r="B23" s="242" t="s">
        <v>234</v>
      </c>
      <c r="C23" s="242" t="s">
        <v>225</v>
      </c>
      <c r="D23" s="242">
        <v>2312</v>
      </c>
      <c r="E23" s="242">
        <v>62.4</v>
      </c>
      <c r="F23" s="242">
        <v>15</v>
      </c>
      <c r="G23" s="242" t="s">
        <v>223</v>
      </c>
      <c r="H23" s="243" t="s">
        <v>212</v>
      </c>
      <c r="I23" s="243" t="s">
        <v>212</v>
      </c>
    </row>
    <row r="24" spans="1:9" s="142" customFormat="1" ht="12.75" customHeight="1">
      <c r="A24" s="242">
        <v>18</v>
      </c>
      <c r="B24" s="242" t="s">
        <v>244</v>
      </c>
      <c r="C24" s="242" t="s">
        <v>225</v>
      </c>
      <c r="D24" s="242">
        <v>337</v>
      </c>
      <c r="E24" s="242">
        <v>50.24</v>
      </c>
      <c r="F24" s="242">
        <v>9</v>
      </c>
      <c r="G24" s="242" t="s">
        <v>221</v>
      </c>
      <c r="H24" s="243" t="s">
        <v>212</v>
      </c>
      <c r="I24" s="243" t="s">
        <v>212</v>
      </c>
    </row>
    <row r="25" spans="1:9" s="142" customFormat="1" ht="12.75" customHeight="1">
      <c r="A25" s="242">
        <v>19</v>
      </c>
      <c r="B25" s="242" t="s">
        <v>245</v>
      </c>
      <c r="C25" s="242" t="s">
        <v>225</v>
      </c>
      <c r="D25" s="242">
        <v>482</v>
      </c>
      <c r="E25" s="242">
        <v>50.38</v>
      </c>
      <c r="F25" s="242">
        <v>10</v>
      </c>
      <c r="G25" s="242" t="s">
        <v>223</v>
      </c>
      <c r="H25" s="243" t="s">
        <v>212</v>
      </c>
      <c r="I25" s="243" t="s">
        <v>212</v>
      </c>
    </row>
    <row r="26" spans="1:9" s="142" customFormat="1" ht="12.75" customHeight="1">
      <c r="A26" s="242">
        <v>20</v>
      </c>
      <c r="B26" s="242" t="s">
        <v>247</v>
      </c>
      <c r="C26" s="242" t="s">
        <v>225</v>
      </c>
      <c r="D26" s="242">
        <v>495</v>
      </c>
      <c r="E26" s="242">
        <v>45.29</v>
      </c>
      <c r="F26" s="242">
        <v>11</v>
      </c>
      <c r="G26" s="242" t="s">
        <v>223</v>
      </c>
      <c r="H26" s="243" t="s">
        <v>212</v>
      </c>
      <c r="I26" s="243" t="s">
        <v>212</v>
      </c>
    </row>
    <row r="27" spans="1:9" s="142" customFormat="1" ht="12.75" customHeight="1">
      <c r="A27" s="242">
        <v>21</v>
      </c>
      <c r="B27" s="242" t="s">
        <v>278</v>
      </c>
      <c r="C27" s="242" t="s">
        <v>225</v>
      </c>
      <c r="D27" s="242">
        <v>359</v>
      </c>
      <c r="E27" s="242">
        <v>43.71</v>
      </c>
      <c r="F27" s="242">
        <v>12</v>
      </c>
      <c r="G27" s="242" t="s">
        <v>221</v>
      </c>
      <c r="H27" s="243" t="s">
        <v>212</v>
      </c>
      <c r="I27" s="243" t="s">
        <v>212</v>
      </c>
    </row>
    <row r="28" spans="1:9" s="142" customFormat="1" ht="12.75" customHeight="1">
      <c r="A28" s="242">
        <v>22</v>
      </c>
      <c r="B28" s="242" t="s">
        <v>227</v>
      </c>
      <c r="C28" s="242" t="s">
        <v>225</v>
      </c>
      <c r="D28" s="242">
        <v>298</v>
      </c>
      <c r="E28" s="242">
        <v>41.45</v>
      </c>
      <c r="F28" s="242">
        <v>9</v>
      </c>
      <c r="G28" s="242" t="s">
        <v>221</v>
      </c>
      <c r="H28" s="243" t="s">
        <v>212</v>
      </c>
      <c r="I28" s="243" t="s">
        <v>212</v>
      </c>
    </row>
    <row r="29" spans="1:9" s="142" customFormat="1" ht="12.75" customHeight="1">
      <c r="A29" s="242">
        <v>23</v>
      </c>
      <c r="B29" s="242" t="s">
        <v>227</v>
      </c>
      <c r="C29" s="242" t="s">
        <v>225</v>
      </c>
      <c r="D29" s="242">
        <v>298</v>
      </c>
      <c r="E29" s="242">
        <v>41.45</v>
      </c>
      <c r="F29" s="242">
        <v>9</v>
      </c>
      <c r="G29" s="242" t="s">
        <v>221</v>
      </c>
      <c r="H29" s="243" t="s">
        <v>212</v>
      </c>
      <c r="I29" s="243" t="s">
        <v>212</v>
      </c>
    </row>
    <row r="30" spans="1:9" s="142" customFormat="1" ht="12.75" customHeight="1">
      <c r="A30" s="242">
        <v>24</v>
      </c>
      <c r="B30" s="242" t="s">
        <v>258</v>
      </c>
      <c r="C30" s="242" t="s">
        <v>225</v>
      </c>
      <c r="D30" s="242">
        <v>1765</v>
      </c>
      <c r="E30" s="242">
        <v>57.120000000000005</v>
      </c>
      <c r="F30" s="242">
        <v>16</v>
      </c>
      <c r="G30" s="242" t="s">
        <v>223</v>
      </c>
      <c r="H30" s="243" t="s">
        <v>212</v>
      </c>
      <c r="I30" s="243" t="s">
        <v>212</v>
      </c>
    </row>
    <row r="31" spans="1:9" s="142" customFormat="1" ht="12.75" customHeight="1">
      <c r="A31" s="242">
        <v>25</v>
      </c>
      <c r="B31" s="242" t="s">
        <v>261</v>
      </c>
      <c r="C31" s="242" t="s">
        <v>225</v>
      </c>
      <c r="D31" s="242">
        <v>4721</v>
      </c>
      <c r="E31" s="242">
        <v>110.72</v>
      </c>
      <c r="F31" s="242">
        <v>18</v>
      </c>
      <c r="G31" s="242" t="s">
        <v>209</v>
      </c>
      <c r="H31" s="243" t="s">
        <v>212</v>
      </c>
      <c r="I31" s="243" t="s">
        <v>212</v>
      </c>
    </row>
    <row r="32" spans="1:9" s="142" customFormat="1" ht="12.75" customHeight="1">
      <c r="A32" s="242">
        <v>26</v>
      </c>
      <c r="B32" s="242" t="s">
        <v>227</v>
      </c>
      <c r="C32" s="242" t="s">
        <v>225</v>
      </c>
      <c r="D32" s="242">
        <v>298</v>
      </c>
      <c r="E32" s="242">
        <v>41.45</v>
      </c>
      <c r="F32" s="242">
        <v>9</v>
      </c>
      <c r="G32" s="242" t="s">
        <v>221</v>
      </c>
      <c r="H32" s="243" t="s">
        <v>212</v>
      </c>
      <c r="I32" s="243" t="s">
        <v>212</v>
      </c>
    </row>
    <row r="33" spans="1:9" s="142" customFormat="1" ht="12.75" customHeight="1">
      <c r="A33" s="242">
        <v>27</v>
      </c>
      <c r="B33" s="242" t="s">
        <v>238</v>
      </c>
      <c r="C33" s="242" t="s">
        <v>225</v>
      </c>
      <c r="D33" s="242">
        <v>1649</v>
      </c>
      <c r="E33" s="242">
        <v>57.25</v>
      </c>
      <c r="F33" s="242">
        <v>13</v>
      </c>
      <c r="G33" s="242" t="s">
        <v>239</v>
      </c>
      <c r="H33" s="243" t="s">
        <v>212</v>
      </c>
      <c r="I33" s="243" t="s">
        <v>212</v>
      </c>
    </row>
    <row r="34" spans="1:9" s="142" customFormat="1" ht="12.75" customHeight="1">
      <c r="A34" s="242">
        <v>28</v>
      </c>
      <c r="B34" s="242" t="s">
        <v>227</v>
      </c>
      <c r="C34" s="242" t="s">
        <v>225</v>
      </c>
      <c r="D34" s="242">
        <v>298</v>
      </c>
      <c r="E34" s="242">
        <v>41.45</v>
      </c>
      <c r="F34" s="242">
        <v>9</v>
      </c>
      <c r="G34" s="242" t="s">
        <v>221</v>
      </c>
      <c r="H34" s="243" t="s">
        <v>212</v>
      </c>
      <c r="I34" s="243" t="s">
        <v>212</v>
      </c>
    </row>
    <row r="35" spans="1:9" s="142" customFormat="1" ht="12.75" customHeight="1">
      <c r="A35" s="242">
        <v>29</v>
      </c>
      <c r="B35" s="242" t="s">
        <v>242</v>
      </c>
      <c r="C35" s="242" t="s">
        <v>225</v>
      </c>
      <c r="D35" s="242">
        <v>1922</v>
      </c>
      <c r="E35" s="242">
        <v>58.63</v>
      </c>
      <c r="F35" s="242">
        <v>12</v>
      </c>
      <c r="G35" s="242" t="s">
        <v>223</v>
      </c>
      <c r="H35" s="243" t="s">
        <v>212</v>
      </c>
      <c r="I35" s="243" t="s">
        <v>212</v>
      </c>
    </row>
    <row r="36" spans="1:9" s="142" customFormat="1" ht="12.75" customHeight="1">
      <c r="A36" s="242">
        <v>30</v>
      </c>
      <c r="B36" s="242" t="s">
        <v>243</v>
      </c>
      <c r="C36" s="242" t="s">
        <v>225</v>
      </c>
      <c r="D36" s="242">
        <v>1674</v>
      </c>
      <c r="E36" s="242">
        <v>55.870000000000005</v>
      </c>
      <c r="F36" s="242">
        <v>16</v>
      </c>
      <c r="G36" s="242" t="s">
        <v>223</v>
      </c>
      <c r="H36" s="243" t="s">
        <v>212</v>
      </c>
      <c r="I36" s="243" t="s">
        <v>212</v>
      </c>
    </row>
    <row r="37" spans="1:9" s="142" customFormat="1" ht="12.75" customHeight="1">
      <c r="A37" s="242">
        <v>31</v>
      </c>
      <c r="B37" s="242" t="s">
        <v>228</v>
      </c>
      <c r="C37" s="242" t="s">
        <v>225</v>
      </c>
      <c r="D37" s="242">
        <v>324</v>
      </c>
      <c r="E37" s="242">
        <v>43.31</v>
      </c>
      <c r="F37" s="242">
        <v>9</v>
      </c>
      <c r="G37" s="242" t="s">
        <v>221</v>
      </c>
      <c r="H37" s="243" t="s">
        <v>212</v>
      </c>
      <c r="I37" s="243" t="s">
        <v>212</v>
      </c>
    </row>
    <row r="38" spans="1:9" s="142" customFormat="1" ht="12.75" customHeight="1">
      <c r="A38" s="242">
        <v>32</v>
      </c>
      <c r="B38" s="242" t="s">
        <v>275</v>
      </c>
      <c r="C38" s="242" t="s">
        <v>225</v>
      </c>
      <c r="D38" s="242">
        <v>1238</v>
      </c>
      <c r="E38" s="242">
        <v>61.9</v>
      </c>
      <c r="F38" s="242">
        <v>14</v>
      </c>
      <c r="G38" s="242" t="s">
        <v>223</v>
      </c>
      <c r="H38" s="243" t="s">
        <v>212</v>
      </c>
      <c r="I38" s="243" t="s">
        <v>212</v>
      </c>
    </row>
    <row r="39" spans="1:9" s="142" customFormat="1" ht="12.75" customHeight="1">
      <c r="A39" s="242">
        <v>33</v>
      </c>
      <c r="B39" s="242" t="s">
        <v>251</v>
      </c>
      <c r="C39" s="242" t="s">
        <v>225</v>
      </c>
      <c r="D39" s="242">
        <v>163.57</v>
      </c>
      <c r="E39" s="242">
        <v>32.56</v>
      </c>
      <c r="F39" s="242">
        <v>8</v>
      </c>
      <c r="G39" s="242" t="s">
        <v>221</v>
      </c>
      <c r="H39" s="243" t="s">
        <v>212</v>
      </c>
      <c r="I39" s="243" t="s">
        <v>212</v>
      </c>
    </row>
    <row r="40" spans="1:9" s="142" customFormat="1" ht="12.75" customHeight="1">
      <c r="A40" s="242">
        <v>34</v>
      </c>
      <c r="B40" s="242" t="s">
        <v>241</v>
      </c>
      <c r="C40" s="242" t="s">
        <v>225</v>
      </c>
      <c r="D40" s="242">
        <v>1815</v>
      </c>
      <c r="E40" s="242">
        <v>57.59</v>
      </c>
      <c r="F40" s="242">
        <v>15</v>
      </c>
      <c r="G40" s="242" t="s">
        <v>223</v>
      </c>
      <c r="H40" s="243" t="s">
        <v>212</v>
      </c>
      <c r="I40" s="243" t="s">
        <v>212</v>
      </c>
    </row>
    <row r="41" spans="1:9" s="142" customFormat="1" ht="12.75" customHeight="1">
      <c r="A41" s="242">
        <v>35</v>
      </c>
      <c r="B41" s="242" t="s">
        <v>227</v>
      </c>
      <c r="C41" s="242" t="s">
        <v>225</v>
      </c>
      <c r="D41" s="242">
        <v>298</v>
      </c>
      <c r="E41" s="242">
        <v>41.45</v>
      </c>
      <c r="F41" s="242">
        <v>9</v>
      </c>
      <c r="G41" s="242" t="s">
        <v>221</v>
      </c>
      <c r="H41" s="243" t="s">
        <v>212</v>
      </c>
      <c r="I41" s="243" t="s">
        <v>212</v>
      </c>
    </row>
    <row r="42" spans="1:9" s="142" customFormat="1" ht="12.75" customHeight="1">
      <c r="A42" s="242">
        <v>36</v>
      </c>
      <c r="B42" s="242" t="s">
        <v>245</v>
      </c>
      <c r="C42" s="242" t="s">
        <v>225</v>
      </c>
      <c r="D42" s="242">
        <v>482</v>
      </c>
      <c r="E42" s="242">
        <v>50.38</v>
      </c>
      <c r="F42" s="242">
        <v>10</v>
      </c>
      <c r="G42" s="242" t="s">
        <v>223</v>
      </c>
      <c r="H42" s="243" t="s">
        <v>212</v>
      </c>
      <c r="I42" s="243" t="s">
        <v>212</v>
      </c>
    </row>
    <row r="43" spans="1:9" s="142" customFormat="1" ht="12.75" customHeight="1">
      <c r="A43" s="242">
        <v>37</v>
      </c>
      <c r="B43" s="242" t="s">
        <v>249</v>
      </c>
      <c r="C43" s="242" t="s">
        <v>225</v>
      </c>
      <c r="D43" s="242">
        <v>1549</v>
      </c>
      <c r="E43" s="242">
        <v>67.210000000000008</v>
      </c>
      <c r="F43" s="242">
        <v>16</v>
      </c>
      <c r="G43" s="242" t="s">
        <v>223</v>
      </c>
      <c r="H43" s="243" t="s">
        <v>212</v>
      </c>
      <c r="I43" s="243" t="s">
        <v>212</v>
      </c>
    </row>
    <row r="44" spans="1:9" s="142" customFormat="1" ht="12.75" customHeight="1">
      <c r="A44" s="242">
        <v>38</v>
      </c>
      <c r="B44" s="242" t="s">
        <v>250</v>
      </c>
      <c r="C44" s="242" t="s">
        <v>225</v>
      </c>
      <c r="D44" s="242">
        <v>495</v>
      </c>
      <c r="E44" s="242">
        <v>45.28</v>
      </c>
      <c r="F44" s="242">
        <v>11</v>
      </c>
      <c r="G44" s="242" t="s">
        <v>221</v>
      </c>
      <c r="H44" s="243" t="s">
        <v>212</v>
      </c>
      <c r="I44" s="243" t="s">
        <v>212</v>
      </c>
    </row>
    <row r="45" spans="1:9" s="142" customFormat="1" ht="12.75" customHeight="1">
      <c r="A45" s="242">
        <v>39</v>
      </c>
      <c r="B45" s="242" t="s">
        <v>227</v>
      </c>
      <c r="C45" s="242" t="s">
        <v>225</v>
      </c>
      <c r="D45" s="242">
        <v>298</v>
      </c>
      <c r="E45" s="242">
        <v>41.45</v>
      </c>
      <c r="F45" s="242">
        <v>9</v>
      </c>
      <c r="G45" s="242" t="s">
        <v>221</v>
      </c>
      <c r="H45" s="243" t="s">
        <v>212</v>
      </c>
      <c r="I45" s="243" t="s">
        <v>212</v>
      </c>
    </row>
    <row r="46" spans="1:9" s="142" customFormat="1" ht="12.75" customHeight="1">
      <c r="A46" s="242">
        <v>40</v>
      </c>
      <c r="B46" s="242" t="s">
        <v>251</v>
      </c>
      <c r="C46" s="242" t="s">
        <v>225</v>
      </c>
      <c r="D46" s="242">
        <v>163.57</v>
      </c>
      <c r="E46" s="242">
        <v>32.56</v>
      </c>
      <c r="F46" s="242">
        <v>8</v>
      </c>
      <c r="G46" s="242" t="s">
        <v>221</v>
      </c>
      <c r="H46" s="243" t="s">
        <v>212</v>
      </c>
      <c r="I46" s="243" t="s">
        <v>212</v>
      </c>
    </row>
    <row r="47" spans="1:9" s="142" customFormat="1" ht="12.75" customHeight="1">
      <c r="A47" s="242">
        <v>41</v>
      </c>
      <c r="B47" s="242" t="s">
        <v>273</v>
      </c>
      <c r="C47" s="242" t="s">
        <v>231</v>
      </c>
      <c r="D47" s="242">
        <v>1235</v>
      </c>
      <c r="E47" s="242">
        <v>61.9</v>
      </c>
      <c r="F47" s="242">
        <v>14</v>
      </c>
      <c r="G47" s="242" t="s">
        <v>223</v>
      </c>
      <c r="H47" s="243" t="s">
        <v>212</v>
      </c>
      <c r="I47" s="243" t="s">
        <v>212</v>
      </c>
    </row>
    <row r="48" spans="1:9" s="142" customFormat="1" ht="12.75" customHeight="1">
      <c r="A48" s="242">
        <v>42</v>
      </c>
      <c r="B48" s="242" t="s">
        <v>237</v>
      </c>
      <c r="C48" s="242" t="s">
        <v>225</v>
      </c>
      <c r="D48" s="242">
        <v>2542</v>
      </c>
      <c r="E48" s="242">
        <v>67.930000000000007</v>
      </c>
      <c r="F48" s="242">
        <v>17</v>
      </c>
      <c r="G48" s="242" t="s">
        <v>223</v>
      </c>
      <c r="H48" s="243" t="s">
        <v>212</v>
      </c>
      <c r="I48" s="243" t="s">
        <v>212</v>
      </c>
    </row>
    <row r="49" spans="1:9" s="142" customFormat="1" ht="12.75" customHeight="1">
      <c r="A49" s="242">
        <v>43</v>
      </c>
      <c r="B49" s="242" t="s">
        <v>277</v>
      </c>
      <c r="C49" s="242" t="s">
        <v>225</v>
      </c>
      <c r="D49" s="242">
        <v>93.13</v>
      </c>
      <c r="E49" s="242">
        <v>28.23</v>
      </c>
      <c r="F49" s="242">
        <v>6</v>
      </c>
      <c r="G49" s="242" t="s">
        <v>221</v>
      </c>
      <c r="H49" s="243" t="s">
        <v>212</v>
      </c>
      <c r="I49" s="243" t="s">
        <v>212</v>
      </c>
    </row>
    <row r="50" spans="1:9" s="142" customFormat="1" ht="12.75" customHeight="1">
      <c r="A50" s="242">
        <v>44</v>
      </c>
      <c r="B50" s="242" t="s">
        <v>257</v>
      </c>
      <c r="C50" s="242" t="s">
        <v>225</v>
      </c>
      <c r="D50" s="242">
        <v>495</v>
      </c>
      <c r="E50" s="242">
        <v>45.28</v>
      </c>
      <c r="F50" s="242">
        <v>11</v>
      </c>
      <c r="G50" s="242" t="s">
        <v>223</v>
      </c>
      <c r="H50" s="243" t="s">
        <v>212</v>
      </c>
      <c r="I50" s="243" t="s">
        <v>212</v>
      </c>
    </row>
    <row r="51" spans="1:9" s="142" customFormat="1" ht="12.75" customHeight="1">
      <c r="A51" s="242">
        <v>45</v>
      </c>
      <c r="B51" s="242" t="s">
        <v>282</v>
      </c>
      <c r="C51" s="242" t="s">
        <v>225</v>
      </c>
      <c r="D51" s="242">
        <v>851</v>
      </c>
      <c r="E51" s="242">
        <v>53.03</v>
      </c>
      <c r="F51" s="242">
        <v>12</v>
      </c>
      <c r="G51" s="242" t="s">
        <v>223</v>
      </c>
      <c r="H51" s="243" t="s">
        <v>212</v>
      </c>
      <c r="I51" s="243" t="s">
        <v>212</v>
      </c>
    </row>
    <row r="52" spans="1:9" s="142" customFormat="1" ht="12.75" customHeight="1">
      <c r="A52" s="242">
        <v>46</v>
      </c>
      <c r="B52" s="242" t="s">
        <v>258</v>
      </c>
      <c r="C52" s="242" t="s">
        <v>225</v>
      </c>
      <c r="D52" s="242">
        <v>1765</v>
      </c>
      <c r="E52" s="242">
        <v>57.120000000000005</v>
      </c>
      <c r="F52" s="242">
        <v>16</v>
      </c>
      <c r="G52" s="242" t="s">
        <v>223</v>
      </c>
      <c r="H52" s="243" t="s">
        <v>212</v>
      </c>
      <c r="I52" s="243" t="s">
        <v>212</v>
      </c>
    </row>
    <row r="53" spans="1:9" s="142" customFormat="1" ht="12.75" customHeight="1">
      <c r="A53" s="242">
        <v>47</v>
      </c>
      <c r="B53" s="242" t="s">
        <v>227</v>
      </c>
      <c r="C53" s="242" t="s">
        <v>225</v>
      </c>
      <c r="D53" s="242">
        <v>298</v>
      </c>
      <c r="E53" s="242">
        <v>41.45</v>
      </c>
      <c r="F53" s="242">
        <v>9</v>
      </c>
      <c r="G53" s="242" t="s">
        <v>221</v>
      </c>
      <c r="H53" s="243" t="s">
        <v>212</v>
      </c>
      <c r="I53" s="243" t="s">
        <v>212</v>
      </c>
    </row>
    <row r="54" spans="1:9" s="142" customFormat="1" ht="12.75" customHeight="1">
      <c r="A54" s="242">
        <v>48</v>
      </c>
      <c r="B54" s="242" t="s">
        <v>266</v>
      </c>
      <c r="C54" s="242" t="s">
        <v>225</v>
      </c>
      <c r="D54" s="242">
        <v>1226</v>
      </c>
      <c r="E54" s="242">
        <v>52.58</v>
      </c>
      <c r="F54" s="242">
        <v>16</v>
      </c>
      <c r="G54" s="242" t="s">
        <v>223</v>
      </c>
      <c r="H54" s="243" t="s">
        <v>212</v>
      </c>
      <c r="I54" s="243" t="s">
        <v>212</v>
      </c>
    </row>
    <row r="55" spans="1:9" s="142" customFormat="1" ht="12.75" customHeight="1">
      <c r="A55" s="242">
        <v>49</v>
      </c>
      <c r="B55" s="242" t="s">
        <v>253</v>
      </c>
      <c r="C55" s="242" t="s">
        <v>225</v>
      </c>
      <c r="D55" s="242">
        <v>1517</v>
      </c>
      <c r="E55" s="242">
        <v>52.27</v>
      </c>
      <c r="F55" s="242">
        <v>14</v>
      </c>
      <c r="G55" s="242" t="s">
        <v>223</v>
      </c>
      <c r="H55" s="243" t="s">
        <v>212</v>
      </c>
      <c r="I55" s="243" t="s">
        <v>212</v>
      </c>
    </row>
    <row r="56" spans="1:9" s="142" customFormat="1" ht="12.75" customHeight="1">
      <c r="A56" s="242">
        <v>50</v>
      </c>
      <c r="B56" s="242" t="s">
        <v>278</v>
      </c>
      <c r="C56" s="242" t="s">
        <v>225</v>
      </c>
      <c r="D56" s="242">
        <v>359</v>
      </c>
      <c r="E56" s="242">
        <v>43.71</v>
      </c>
      <c r="F56" s="242">
        <v>12</v>
      </c>
      <c r="G56" s="242" t="s">
        <v>221</v>
      </c>
      <c r="H56" s="243" t="s">
        <v>212</v>
      </c>
      <c r="I56" s="243" t="s">
        <v>212</v>
      </c>
    </row>
    <row r="57" spans="1:9" s="142" customFormat="1" ht="12.75" customHeight="1">
      <c r="A57" s="242">
        <v>51</v>
      </c>
      <c r="B57" s="242" t="s">
        <v>295</v>
      </c>
      <c r="C57" s="242" t="s">
        <v>225</v>
      </c>
      <c r="D57" s="242">
        <v>1502</v>
      </c>
      <c r="E57" s="242">
        <v>61.88</v>
      </c>
      <c r="F57" s="242">
        <v>13</v>
      </c>
      <c r="G57" s="242" t="s">
        <v>223</v>
      </c>
      <c r="H57" s="243" t="s">
        <v>212</v>
      </c>
      <c r="I57" s="243" t="s">
        <v>212</v>
      </c>
    </row>
    <row r="58" spans="1:9" s="142" customFormat="1" ht="12.75" customHeight="1">
      <c r="A58" s="242">
        <v>52</v>
      </c>
      <c r="B58" s="242" t="s">
        <v>232</v>
      </c>
      <c r="C58" s="242" t="s">
        <v>225</v>
      </c>
      <c r="D58" s="242">
        <v>325</v>
      </c>
      <c r="E58" s="242">
        <v>43.34</v>
      </c>
      <c r="F58" s="242">
        <v>9</v>
      </c>
      <c r="G58" s="242" t="s">
        <v>221</v>
      </c>
      <c r="H58" s="243" t="s">
        <v>212</v>
      </c>
      <c r="I58" s="243" t="s">
        <v>212</v>
      </c>
    </row>
    <row r="59" spans="1:9" s="142" customFormat="1" ht="12.75" customHeight="1">
      <c r="A59" s="242">
        <v>53</v>
      </c>
      <c r="B59" s="242" t="s">
        <v>235</v>
      </c>
      <c r="C59" s="242" t="s">
        <v>225</v>
      </c>
      <c r="D59" s="242">
        <v>1943</v>
      </c>
      <c r="E59" s="242">
        <v>58.6</v>
      </c>
      <c r="F59" s="242">
        <v>16</v>
      </c>
      <c r="G59" s="242" t="s">
        <v>236</v>
      </c>
      <c r="H59" s="243" t="s">
        <v>212</v>
      </c>
      <c r="I59" s="243" t="s">
        <v>212</v>
      </c>
    </row>
    <row r="60" spans="1:9" s="142" customFormat="1" ht="12.75" customHeight="1">
      <c r="A60" s="242">
        <v>54</v>
      </c>
      <c r="B60" s="242" t="s">
        <v>227</v>
      </c>
      <c r="C60" s="242" t="s">
        <v>225</v>
      </c>
      <c r="D60" s="242">
        <v>298</v>
      </c>
      <c r="E60" s="242">
        <v>41.45</v>
      </c>
      <c r="F60" s="242">
        <v>9</v>
      </c>
      <c r="G60" s="242" t="s">
        <v>221</v>
      </c>
      <c r="H60" s="243" t="s">
        <v>212</v>
      </c>
      <c r="I60" s="243" t="s">
        <v>212</v>
      </c>
    </row>
    <row r="61" spans="1:9" s="142" customFormat="1" ht="12.75" customHeight="1">
      <c r="A61" s="242">
        <v>55</v>
      </c>
      <c r="B61" s="242" t="s">
        <v>243</v>
      </c>
      <c r="C61" s="242" t="s">
        <v>225</v>
      </c>
      <c r="D61" s="242">
        <v>1674</v>
      </c>
      <c r="E61" s="242">
        <v>55.870000000000005</v>
      </c>
      <c r="F61" s="242">
        <v>16</v>
      </c>
      <c r="G61" s="242" t="s">
        <v>223</v>
      </c>
      <c r="H61" s="243" t="s">
        <v>212</v>
      </c>
      <c r="I61" s="243" t="s">
        <v>212</v>
      </c>
    </row>
    <row r="62" spans="1:9" s="142" customFormat="1" ht="12.75" customHeight="1">
      <c r="A62" s="242">
        <v>56</v>
      </c>
      <c r="B62" s="242" t="s">
        <v>235</v>
      </c>
      <c r="C62" s="242" t="s">
        <v>225</v>
      </c>
      <c r="D62" s="242">
        <v>1943</v>
      </c>
      <c r="E62" s="242">
        <v>58.6</v>
      </c>
      <c r="F62" s="242">
        <v>16</v>
      </c>
      <c r="G62" s="242" t="s">
        <v>236</v>
      </c>
      <c r="H62" s="243" t="s">
        <v>212</v>
      </c>
      <c r="I62" s="243" t="s">
        <v>212</v>
      </c>
    </row>
    <row r="63" spans="1:9" s="142" customFormat="1" ht="12.75" customHeight="1">
      <c r="A63" s="242">
        <v>57</v>
      </c>
      <c r="B63" s="242" t="s">
        <v>340</v>
      </c>
      <c r="C63" s="242" t="s">
        <v>225</v>
      </c>
      <c r="D63" s="242">
        <v>673.80000000000007</v>
      </c>
      <c r="E63" s="242">
        <v>50.69</v>
      </c>
      <c r="F63" s="242">
        <v>12</v>
      </c>
      <c r="G63" s="242" t="s">
        <v>223</v>
      </c>
      <c r="H63" s="243" t="s">
        <v>212</v>
      </c>
      <c r="I63" s="243" t="s">
        <v>212</v>
      </c>
    </row>
    <row r="64" spans="1:9" s="142" customFormat="1" ht="12.75" customHeight="1">
      <c r="A64" s="242">
        <v>58</v>
      </c>
      <c r="B64" s="242" t="s">
        <v>234</v>
      </c>
      <c r="C64" s="242" t="s">
        <v>225</v>
      </c>
      <c r="D64" s="242">
        <v>2312</v>
      </c>
      <c r="E64" s="242">
        <v>62.4</v>
      </c>
      <c r="F64" s="242">
        <v>15</v>
      </c>
      <c r="G64" s="242" t="s">
        <v>223</v>
      </c>
      <c r="H64" s="243" t="s">
        <v>212</v>
      </c>
      <c r="I64" s="243" t="s">
        <v>212</v>
      </c>
    </row>
    <row r="65" spans="1:9" s="142" customFormat="1" ht="12.75" customHeight="1">
      <c r="A65" s="242">
        <v>59</v>
      </c>
      <c r="B65" s="242" t="s">
        <v>261</v>
      </c>
      <c r="C65" s="242" t="s">
        <v>225</v>
      </c>
      <c r="D65" s="242">
        <v>4721</v>
      </c>
      <c r="E65" s="242">
        <v>110.72</v>
      </c>
      <c r="F65" s="242">
        <v>18</v>
      </c>
      <c r="G65" s="242" t="s">
        <v>209</v>
      </c>
      <c r="H65" s="243" t="s">
        <v>212</v>
      </c>
      <c r="I65" s="243" t="s">
        <v>212</v>
      </c>
    </row>
    <row r="66" spans="1:9" s="142" customFormat="1" ht="12.75" customHeight="1">
      <c r="A66" s="242">
        <v>60</v>
      </c>
      <c r="B66" s="242" t="s">
        <v>237</v>
      </c>
      <c r="C66" s="242" t="s">
        <v>225</v>
      </c>
      <c r="D66" s="242">
        <v>2542</v>
      </c>
      <c r="E66" s="242">
        <v>67.930000000000007</v>
      </c>
      <c r="F66" s="242">
        <v>17</v>
      </c>
      <c r="G66" s="242" t="s">
        <v>223</v>
      </c>
      <c r="H66" s="243" t="s">
        <v>212</v>
      </c>
      <c r="I66" s="243" t="s">
        <v>212</v>
      </c>
    </row>
    <row r="67" spans="1:9" s="142" customFormat="1" ht="12.75" customHeight="1">
      <c r="A67" s="242">
        <v>61</v>
      </c>
      <c r="B67" s="242" t="s">
        <v>252</v>
      </c>
      <c r="C67" s="242" t="s">
        <v>225</v>
      </c>
      <c r="D67" s="242">
        <v>1577</v>
      </c>
      <c r="E67" s="242">
        <v>62.940000000000005</v>
      </c>
      <c r="F67" s="242">
        <v>13</v>
      </c>
      <c r="G67" s="242" t="s">
        <v>223</v>
      </c>
      <c r="H67" s="243" t="s">
        <v>212</v>
      </c>
      <c r="I67" s="243" t="s">
        <v>212</v>
      </c>
    </row>
    <row r="68" spans="1:9" s="142" customFormat="1" ht="12.75" customHeight="1">
      <c r="A68" s="242">
        <v>62</v>
      </c>
      <c r="B68" s="242" t="s">
        <v>254</v>
      </c>
      <c r="C68" s="242" t="s">
        <v>225</v>
      </c>
      <c r="D68" s="242">
        <v>337</v>
      </c>
      <c r="E68" s="242">
        <v>47.1</v>
      </c>
      <c r="F68" s="242">
        <v>8</v>
      </c>
      <c r="G68" s="242" t="s">
        <v>221</v>
      </c>
      <c r="H68" s="243" t="s">
        <v>212</v>
      </c>
      <c r="I68" s="243" t="s">
        <v>212</v>
      </c>
    </row>
    <row r="69" spans="1:9" s="142" customFormat="1" ht="12.75" customHeight="1">
      <c r="A69" s="242">
        <v>63</v>
      </c>
      <c r="B69" s="242" t="s">
        <v>320</v>
      </c>
      <c r="C69" s="242" t="s">
        <v>225</v>
      </c>
      <c r="D69" s="242">
        <v>1888</v>
      </c>
      <c r="E69" s="242">
        <v>66.14</v>
      </c>
      <c r="F69" s="242">
        <v>16</v>
      </c>
      <c r="G69" s="242" t="s">
        <v>223</v>
      </c>
      <c r="H69" s="243" t="s">
        <v>212</v>
      </c>
      <c r="I69" s="243" t="s">
        <v>212</v>
      </c>
    </row>
    <row r="70" spans="1:9" s="142" customFormat="1" ht="12.75" customHeight="1">
      <c r="A70" s="242">
        <v>64</v>
      </c>
      <c r="B70" s="242" t="s">
        <v>235</v>
      </c>
      <c r="C70" s="242" t="s">
        <v>225</v>
      </c>
      <c r="D70" s="242">
        <v>1943</v>
      </c>
      <c r="E70" s="242">
        <v>58.6</v>
      </c>
      <c r="F70" s="242">
        <v>16</v>
      </c>
      <c r="G70" s="242" t="s">
        <v>236</v>
      </c>
      <c r="H70" s="243" t="s">
        <v>212</v>
      </c>
      <c r="I70" s="243" t="s">
        <v>212</v>
      </c>
    </row>
    <row r="71" spans="1:9" s="142" customFormat="1" ht="12.75" customHeight="1">
      <c r="A71" s="242">
        <v>65</v>
      </c>
      <c r="B71" s="242" t="s">
        <v>274</v>
      </c>
      <c r="C71" s="242" t="s">
        <v>225</v>
      </c>
      <c r="D71" s="242">
        <v>1674</v>
      </c>
      <c r="E71" s="242">
        <v>56</v>
      </c>
      <c r="F71" s="242">
        <v>16</v>
      </c>
      <c r="G71" s="242" t="s">
        <v>223</v>
      </c>
      <c r="H71" s="243" t="s">
        <v>212</v>
      </c>
      <c r="I71" s="243" t="s">
        <v>212</v>
      </c>
    </row>
    <row r="72" spans="1:9" s="142" customFormat="1" ht="12.75" customHeight="1">
      <c r="A72" s="242">
        <v>66</v>
      </c>
      <c r="B72" s="242" t="s">
        <v>227</v>
      </c>
      <c r="C72" s="242" t="s">
        <v>225</v>
      </c>
      <c r="D72" s="242">
        <v>298</v>
      </c>
      <c r="E72" s="242">
        <v>41.45</v>
      </c>
      <c r="F72" s="242">
        <v>9</v>
      </c>
      <c r="G72" s="242" t="s">
        <v>221</v>
      </c>
      <c r="H72" s="243" t="s">
        <v>212</v>
      </c>
      <c r="I72" s="243" t="s">
        <v>212</v>
      </c>
    </row>
    <row r="73" spans="1:9" s="142" customFormat="1" ht="12.75" customHeight="1">
      <c r="A73" s="242">
        <v>67</v>
      </c>
      <c r="B73" s="242" t="s">
        <v>227</v>
      </c>
      <c r="C73" s="242" t="s">
        <v>225</v>
      </c>
      <c r="D73" s="242">
        <v>298</v>
      </c>
      <c r="E73" s="242">
        <v>41.45</v>
      </c>
      <c r="F73" s="242">
        <v>9</v>
      </c>
      <c r="G73" s="242" t="s">
        <v>221</v>
      </c>
      <c r="H73" s="243" t="s">
        <v>212</v>
      </c>
      <c r="I73" s="243" t="s">
        <v>212</v>
      </c>
    </row>
    <row r="74" spans="1:9" s="142" customFormat="1" ht="12.75" customHeight="1">
      <c r="A74" s="242">
        <v>68</v>
      </c>
      <c r="B74" s="242" t="s">
        <v>320</v>
      </c>
      <c r="C74" s="242" t="s">
        <v>225</v>
      </c>
      <c r="D74" s="242">
        <v>1888</v>
      </c>
      <c r="E74" s="242">
        <v>66.14</v>
      </c>
      <c r="F74" s="242">
        <v>16</v>
      </c>
      <c r="G74" s="242" t="s">
        <v>223</v>
      </c>
      <c r="H74" s="243" t="s">
        <v>212</v>
      </c>
      <c r="I74" s="243" t="s">
        <v>212</v>
      </c>
    </row>
    <row r="75" spans="1:9" s="142" customFormat="1" ht="12.75" customHeight="1">
      <c r="A75" s="242">
        <v>69</v>
      </c>
      <c r="B75" s="242" t="s">
        <v>290</v>
      </c>
      <c r="C75" s="242" t="s">
        <v>225</v>
      </c>
      <c r="D75" s="242">
        <v>2176</v>
      </c>
      <c r="E75" s="242">
        <v>71.290000000000006</v>
      </c>
      <c r="F75" s="242">
        <v>16</v>
      </c>
      <c r="G75" s="242" t="s">
        <v>223</v>
      </c>
      <c r="H75" s="243" t="s">
        <v>212</v>
      </c>
      <c r="I75" s="243" t="s">
        <v>212</v>
      </c>
    </row>
    <row r="76" spans="1:9" s="142" customFormat="1" ht="12.75" customHeight="1">
      <c r="A76" s="242">
        <v>70</v>
      </c>
      <c r="B76" s="242" t="s">
        <v>245</v>
      </c>
      <c r="C76" s="242" t="s">
        <v>225</v>
      </c>
      <c r="D76" s="242">
        <v>482</v>
      </c>
      <c r="E76" s="242">
        <v>50.38</v>
      </c>
      <c r="F76" s="242">
        <v>10</v>
      </c>
      <c r="G76" s="242" t="s">
        <v>223</v>
      </c>
      <c r="H76" s="243" t="s">
        <v>212</v>
      </c>
      <c r="I76" s="243" t="s">
        <v>212</v>
      </c>
    </row>
    <row r="77" spans="1:9" s="142" customFormat="1" ht="12.75" customHeight="1">
      <c r="A77" s="242">
        <v>71</v>
      </c>
      <c r="B77" s="242" t="s">
        <v>244</v>
      </c>
      <c r="C77" s="242" t="s">
        <v>225</v>
      </c>
      <c r="D77" s="242">
        <v>337</v>
      </c>
      <c r="E77" s="242">
        <v>50.24</v>
      </c>
      <c r="F77" s="242">
        <v>9</v>
      </c>
      <c r="G77" s="242" t="s">
        <v>221</v>
      </c>
      <c r="H77" s="243" t="s">
        <v>212</v>
      </c>
      <c r="I77" s="243" t="s">
        <v>212</v>
      </c>
    </row>
    <row r="78" spans="1:9" s="142" customFormat="1" ht="12.75" customHeight="1">
      <c r="A78" s="242">
        <v>72</v>
      </c>
      <c r="B78" s="242" t="s">
        <v>240</v>
      </c>
      <c r="C78" s="242" t="s">
        <v>225</v>
      </c>
      <c r="D78" s="242">
        <v>1571</v>
      </c>
      <c r="E78" s="242">
        <v>52.7</v>
      </c>
      <c r="F78" s="242">
        <v>14</v>
      </c>
      <c r="G78" s="242" t="s">
        <v>223</v>
      </c>
      <c r="H78" s="243" t="s">
        <v>212</v>
      </c>
      <c r="I78" s="243" t="s">
        <v>212</v>
      </c>
    </row>
    <row r="79" spans="1:9" s="142" customFormat="1" ht="12.75" customHeight="1">
      <c r="A79" s="242">
        <v>73</v>
      </c>
      <c r="B79" s="242" t="s">
        <v>267</v>
      </c>
      <c r="C79" s="242" t="s">
        <v>268</v>
      </c>
      <c r="D79" s="242">
        <v>2152</v>
      </c>
      <c r="E79" s="242">
        <v>66.37</v>
      </c>
      <c r="F79" s="242">
        <v>16</v>
      </c>
      <c r="G79" s="242" t="s">
        <v>223</v>
      </c>
      <c r="H79" s="243" t="s">
        <v>212</v>
      </c>
      <c r="I79" s="243" t="s">
        <v>212</v>
      </c>
    </row>
    <row r="80" spans="1:9" s="142" customFormat="1" ht="12.75" customHeight="1">
      <c r="A80" s="242">
        <v>74</v>
      </c>
      <c r="B80" s="242" t="s">
        <v>230</v>
      </c>
      <c r="C80" s="242" t="s">
        <v>231</v>
      </c>
      <c r="D80" s="242">
        <v>495</v>
      </c>
      <c r="E80" s="242">
        <v>45.28</v>
      </c>
      <c r="F80" s="242">
        <v>11</v>
      </c>
      <c r="G80" s="242" t="s">
        <v>223</v>
      </c>
      <c r="H80" s="243" t="s">
        <v>212</v>
      </c>
      <c r="I80" s="243" t="s">
        <v>212</v>
      </c>
    </row>
    <row r="81" spans="1:9" s="142" customFormat="1" ht="12.75" customHeight="1">
      <c r="A81" s="242">
        <v>75</v>
      </c>
      <c r="B81" s="242" t="s">
        <v>233</v>
      </c>
      <c r="C81" s="242" t="s">
        <v>225</v>
      </c>
      <c r="D81" s="242">
        <v>1373</v>
      </c>
      <c r="E81" s="242">
        <v>52.57</v>
      </c>
      <c r="F81" s="242">
        <v>16</v>
      </c>
      <c r="G81" s="242" t="s">
        <v>223</v>
      </c>
      <c r="H81" s="243" t="s">
        <v>212</v>
      </c>
      <c r="I81" s="243" t="s">
        <v>212</v>
      </c>
    </row>
    <row r="82" spans="1:9" s="142" customFormat="1" ht="12.75" customHeight="1">
      <c r="A82" s="242">
        <v>76</v>
      </c>
      <c r="B82" s="242" t="s">
        <v>341</v>
      </c>
      <c r="C82" s="242" t="s">
        <v>231</v>
      </c>
      <c r="D82" s="242">
        <v>3764</v>
      </c>
      <c r="E82" s="242">
        <v>81.93</v>
      </c>
      <c r="F82" s="242">
        <v>20</v>
      </c>
      <c r="G82" s="242" t="s">
        <v>223</v>
      </c>
      <c r="H82" s="243" t="s">
        <v>212</v>
      </c>
      <c r="I82" s="243" t="s">
        <v>212</v>
      </c>
    </row>
    <row r="83" spans="1:9" s="142" customFormat="1" ht="12.75" customHeight="1">
      <c r="A83" s="242">
        <v>77</v>
      </c>
      <c r="B83" s="242" t="s">
        <v>342</v>
      </c>
      <c r="C83" s="242" t="s">
        <v>225</v>
      </c>
      <c r="D83" s="242">
        <v>455</v>
      </c>
      <c r="E83" s="242">
        <v>39.86</v>
      </c>
      <c r="F83" s="242">
        <v>11</v>
      </c>
      <c r="G83" s="242" t="s">
        <v>223</v>
      </c>
      <c r="H83" s="243" t="s">
        <v>212</v>
      </c>
      <c r="I83" s="243" t="s">
        <v>212</v>
      </c>
    </row>
    <row r="84" spans="1:9" s="142" customFormat="1" ht="12.75" customHeight="1">
      <c r="A84" s="242">
        <v>78</v>
      </c>
      <c r="B84" s="242" t="s">
        <v>317</v>
      </c>
      <c r="C84" s="242" t="s">
        <v>225</v>
      </c>
      <c r="D84" s="242">
        <v>1670</v>
      </c>
      <c r="E84" s="242">
        <v>59.74</v>
      </c>
      <c r="F84" s="242">
        <v>16</v>
      </c>
      <c r="G84" s="242" t="s">
        <v>223</v>
      </c>
      <c r="H84" s="243" t="s">
        <v>212</v>
      </c>
      <c r="I84" s="243" t="s">
        <v>212</v>
      </c>
    </row>
    <row r="85" spans="1:9" s="142" customFormat="1" ht="12.75" customHeight="1">
      <c r="A85" s="242">
        <v>79</v>
      </c>
      <c r="B85" s="242" t="s">
        <v>228</v>
      </c>
      <c r="C85" s="242" t="s">
        <v>225</v>
      </c>
      <c r="D85" s="242">
        <v>324</v>
      </c>
      <c r="E85" s="242">
        <v>43.31</v>
      </c>
      <c r="F85" s="242">
        <v>9</v>
      </c>
      <c r="G85" s="242" t="s">
        <v>221</v>
      </c>
      <c r="H85" s="243" t="s">
        <v>212</v>
      </c>
      <c r="I85" s="243" t="s">
        <v>212</v>
      </c>
    </row>
    <row r="86" spans="1:9" s="142" customFormat="1" ht="12.75" customHeight="1">
      <c r="A86" s="242">
        <v>80</v>
      </c>
      <c r="B86" s="242" t="s">
        <v>234</v>
      </c>
      <c r="C86" s="242" t="s">
        <v>225</v>
      </c>
      <c r="D86" s="242">
        <v>2312</v>
      </c>
      <c r="E86" s="242">
        <v>62.4</v>
      </c>
      <c r="F86" s="242">
        <v>15</v>
      </c>
      <c r="G86" s="242" t="s">
        <v>223</v>
      </c>
      <c r="H86" s="243" t="s">
        <v>212</v>
      </c>
      <c r="I86" s="243" t="s">
        <v>212</v>
      </c>
    </row>
    <row r="87" spans="1:9" s="142" customFormat="1" ht="12.75" customHeight="1">
      <c r="A87" s="242">
        <v>81</v>
      </c>
      <c r="B87" s="242" t="s">
        <v>247</v>
      </c>
      <c r="C87" s="242" t="s">
        <v>225</v>
      </c>
      <c r="D87" s="242">
        <v>495</v>
      </c>
      <c r="E87" s="242">
        <v>45.29</v>
      </c>
      <c r="F87" s="242">
        <v>11</v>
      </c>
      <c r="G87" s="242" t="s">
        <v>223</v>
      </c>
      <c r="H87" s="243" t="s">
        <v>212</v>
      </c>
      <c r="I87" s="243" t="s">
        <v>212</v>
      </c>
    </row>
    <row r="88" spans="1:9" s="142" customFormat="1" ht="12.75" customHeight="1">
      <c r="A88" s="242">
        <v>82</v>
      </c>
      <c r="B88" s="242" t="s">
        <v>343</v>
      </c>
      <c r="C88" s="242" t="s">
        <v>225</v>
      </c>
      <c r="D88" s="242">
        <v>2085</v>
      </c>
      <c r="E88" s="242">
        <v>61.93</v>
      </c>
      <c r="F88" s="242">
        <v>16</v>
      </c>
      <c r="G88" s="242" t="s">
        <v>223</v>
      </c>
      <c r="H88" s="243" t="s">
        <v>212</v>
      </c>
      <c r="I88" s="243" t="s">
        <v>212</v>
      </c>
    </row>
    <row r="89" spans="1:9" s="142" customFormat="1" ht="12.75" customHeight="1">
      <c r="A89" s="242">
        <v>83</v>
      </c>
      <c r="B89" s="242" t="s">
        <v>279</v>
      </c>
      <c r="C89" s="242" t="s">
        <v>225</v>
      </c>
      <c r="D89" s="242">
        <v>2921</v>
      </c>
      <c r="E89" s="242">
        <v>68.95</v>
      </c>
      <c r="F89" s="242">
        <v>18</v>
      </c>
      <c r="G89" s="242" t="s">
        <v>223</v>
      </c>
      <c r="H89" s="243" t="s">
        <v>212</v>
      </c>
      <c r="I89" s="243" t="s">
        <v>212</v>
      </c>
    </row>
    <row r="90" spans="1:9" s="142" customFormat="1" ht="12.75" customHeight="1">
      <c r="A90" s="242">
        <v>84</v>
      </c>
      <c r="B90" s="242" t="s">
        <v>244</v>
      </c>
      <c r="C90" s="242" t="s">
        <v>225</v>
      </c>
      <c r="D90" s="242">
        <v>337</v>
      </c>
      <c r="E90" s="242">
        <v>50.24</v>
      </c>
      <c r="F90" s="242">
        <v>9</v>
      </c>
      <c r="G90" s="242" t="s">
        <v>221</v>
      </c>
      <c r="H90" s="243" t="s">
        <v>212</v>
      </c>
      <c r="I90" s="243" t="s">
        <v>212</v>
      </c>
    </row>
    <row r="91" spans="1:9" s="142" customFormat="1" ht="12.75" customHeight="1">
      <c r="A91" s="242">
        <v>85</v>
      </c>
      <c r="B91" s="242" t="s">
        <v>338</v>
      </c>
      <c r="C91" s="242" t="s">
        <v>225</v>
      </c>
      <c r="D91" s="242">
        <v>1708</v>
      </c>
      <c r="E91" s="242">
        <v>59.15</v>
      </c>
      <c r="F91" s="242">
        <v>17</v>
      </c>
      <c r="G91" s="242" t="s">
        <v>223</v>
      </c>
      <c r="H91" s="243" t="s">
        <v>212</v>
      </c>
      <c r="I91" s="243" t="s">
        <v>212</v>
      </c>
    </row>
    <row r="92" spans="1:9" s="142" customFormat="1" ht="12.75" customHeight="1">
      <c r="A92" s="242">
        <v>86</v>
      </c>
      <c r="B92" s="242" t="s">
        <v>252</v>
      </c>
      <c r="C92" s="242" t="s">
        <v>225</v>
      </c>
      <c r="D92" s="242">
        <v>1577</v>
      </c>
      <c r="E92" s="242">
        <v>62.940000000000005</v>
      </c>
      <c r="F92" s="242">
        <v>13</v>
      </c>
      <c r="G92" s="242" t="s">
        <v>223</v>
      </c>
      <c r="H92" s="243" t="s">
        <v>212</v>
      </c>
      <c r="I92" s="243" t="s">
        <v>212</v>
      </c>
    </row>
    <row r="93" spans="1:9" s="142" customFormat="1" ht="12.75" customHeight="1">
      <c r="A93" s="242">
        <v>87</v>
      </c>
      <c r="B93" s="242" t="s">
        <v>247</v>
      </c>
      <c r="C93" s="242" t="s">
        <v>225</v>
      </c>
      <c r="D93" s="242">
        <v>495</v>
      </c>
      <c r="E93" s="242">
        <v>45.29</v>
      </c>
      <c r="F93" s="242">
        <v>11</v>
      </c>
      <c r="G93" s="242" t="s">
        <v>223</v>
      </c>
      <c r="H93" s="243" t="s">
        <v>212</v>
      </c>
      <c r="I93" s="243" t="s">
        <v>212</v>
      </c>
    </row>
    <row r="94" spans="1:9" s="142" customFormat="1" ht="12.75" customHeight="1">
      <c r="A94" s="242">
        <v>88</v>
      </c>
      <c r="B94" s="242" t="s">
        <v>269</v>
      </c>
      <c r="C94" s="242" t="s">
        <v>225</v>
      </c>
      <c r="D94" s="242">
        <v>1571</v>
      </c>
      <c r="E94" s="242">
        <v>52.7</v>
      </c>
      <c r="F94" s="242">
        <v>14</v>
      </c>
      <c r="G94" s="242" t="s">
        <v>223</v>
      </c>
      <c r="H94" s="243" t="s">
        <v>212</v>
      </c>
      <c r="I94" s="243" t="s">
        <v>212</v>
      </c>
    </row>
    <row r="95" spans="1:9" s="142" customFormat="1" ht="12.75" customHeight="1">
      <c r="A95" s="242">
        <v>89</v>
      </c>
      <c r="B95" s="242" t="s">
        <v>258</v>
      </c>
      <c r="C95" s="242" t="s">
        <v>225</v>
      </c>
      <c r="D95" s="242">
        <v>1765</v>
      </c>
      <c r="E95" s="242">
        <v>57.120000000000005</v>
      </c>
      <c r="F95" s="242">
        <v>16</v>
      </c>
      <c r="G95" s="242" t="s">
        <v>223</v>
      </c>
      <c r="H95" s="243" t="s">
        <v>212</v>
      </c>
      <c r="I95" s="243" t="s">
        <v>212</v>
      </c>
    </row>
    <row r="96" spans="1:9" s="142" customFormat="1" ht="12.75" customHeight="1">
      <c r="A96" s="242">
        <v>90</v>
      </c>
      <c r="B96" s="242" t="s">
        <v>227</v>
      </c>
      <c r="C96" s="242" t="s">
        <v>225</v>
      </c>
      <c r="D96" s="242">
        <v>298</v>
      </c>
      <c r="E96" s="242">
        <v>41.45</v>
      </c>
      <c r="F96" s="242">
        <v>9</v>
      </c>
      <c r="G96" s="242" t="s">
        <v>221</v>
      </c>
      <c r="H96" s="243" t="s">
        <v>212</v>
      </c>
      <c r="I96" s="243" t="s">
        <v>212</v>
      </c>
    </row>
    <row r="97" spans="1:9" s="142" customFormat="1" ht="12.75" customHeight="1">
      <c r="A97" s="242">
        <v>91</v>
      </c>
      <c r="B97" s="242" t="s">
        <v>272</v>
      </c>
      <c r="C97" s="242" t="s">
        <v>225</v>
      </c>
      <c r="D97" s="242">
        <v>182.25</v>
      </c>
      <c r="E97" s="242">
        <v>32.74</v>
      </c>
      <c r="F97" s="242">
        <v>7</v>
      </c>
      <c r="G97" s="242" t="s">
        <v>221</v>
      </c>
      <c r="H97" s="243" t="s">
        <v>212</v>
      </c>
      <c r="I97" s="243" t="s">
        <v>212</v>
      </c>
    </row>
    <row r="98" spans="1:9" s="142" customFormat="1" ht="12.75" customHeight="1">
      <c r="A98" s="242">
        <v>92</v>
      </c>
      <c r="B98" s="242" t="s">
        <v>278</v>
      </c>
      <c r="C98" s="242" t="s">
        <v>225</v>
      </c>
      <c r="D98" s="242">
        <v>359</v>
      </c>
      <c r="E98" s="242">
        <v>43.71</v>
      </c>
      <c r="F98" s="242">
        <v>12</v>
      </c>
      <c r="G98" s="242" t="s">
        <v>221</v>
      </c>
      <c r="H98" s="243" t="s">
        <v>212</v>
      </c>
      <c r="I98" s="243" t="s">
        <v>212</v>
      </c>
    </row>
    <row r="99" spans="1:9" s="142" customFormat="1" ht="12.75" customHeight="1">
      <c r="A99" s="242">
        <v>93</v>
      </c>
      <c r="B99" s="242" t="s">
        <v>254</v>
      </c>
      <c r="C99" s="242" t="s">
        <v>225</v>
      </c>
      <c r="D99" s="242">
        <v>337</v>
      </c>
      <c r="E99" s="242">
        <v>47.1</v>
      </c>
      <c r="F99" s="242">
        <v>8</v>
      </c>
      <c r="G99" s="242" t="s">
        <v>221</v>
      </c>
      <c r="H99" s="243" t="s">
        <v>212</v>
      </c>
      <c r="I99" s="243" t="s">
        <v>212</v>
      </c>
    </row>
    <row r="100" spans="1:9" s="142" customFormat="1" ht="12.75" customHeight="1">
      <c r="A100" s="242">
        <v>94</v>
      </c>
      <c r="B100" s="242" t="s">
        <v>265</v>
      </c>
      <c r="C100" s="242" t="s">
        <v>225</v>
      </c>
      <c r="D100" s="242">
        <v>2337</v>
      </c>
      <c r="E100" s="242">
        <v>67.930000000000007</v>
      </c>
      <c r="F100" s="242">
        <v>17</v>
      </c>
      <c r="G100" s="242" t="s">
        <v>223</v>
      </c>
      <c r="H100" s="243" t="s">
        <v>212</v>
      </c>
      <c r="I100" s="243" t="s">
        <v>212</v>
      </c>
    </row>
    <row r="101" spans="1:9" s="142" customFormat="1" ht="12.75" customHeight="1">
      <c r="A101" s="242">
        <v>95</v>
      </c>
      <c r="B101" s="242" t="s">
        <v>344</v>
      </c>
      <c r="C101" s="242" t="s">
        <v>225</v>
      </c>
      <c r="D101" s="242">
        <v>1523</v>
      </c>
      <c r="E101" s="242">
        <v>54.120000000000005</v>
      </c>
      <c r="F101" s="242">
        <v>15</v>
      </c>
      <c r="G101" s="242" t="s">
        <v>223</v>
      </c>
      <c r="H101" s="243" t="s">
        <v>212</v>
      </c>
      <c r="I101" s="243" t="s">
        <v>212</v>
      </c>
    </row>
    <row r="102" spans="1:9" s="142" customFormat="1" ht="12.75" customHeight="1">
      <c r="A102" s="242">
        <v>96</v>
      </c>
      <c r="B102" s="242" t="s">
        <v>246</v>
      </c>
      <c r="C102" s="242" t="s">
        <v>225</v>
      </c>
      <c r="D102" s="242">
        <v>449</v>
      </c>
      <c r="E102" s="242">
        <v>28.650000000000002</v>
      </c>
      <c r="F102" s="242">
        <v>11</v>
      </c>
      <c r="G102" s="242" t="s">
        <v>239</v>
      </c>
      <c r="H102" s="243" t="s">
        <v>212</v>
      </c>
      <c r="I102" s="243" t="s">
        <v>212</v>
      </c>
    </row>
    <row r="103" spans="1:9" s="142" customFormat="1" ht="12.75" customHeight="1">
      <c r="A103" s="242">
        <v>97</v>
      </c>
      <c r="B103" s="242" t="s">
        <v>267</v>
      </c>
      <c r="C103" s="242" t="s">
        <v>268</v>
      </c>
      <c r="D103" s="242">
        <v>2152</v>
      </c>
      <c r="E103" s="242">
        <v>66.37</v>
      </c>
      <c r="F103" s="242">
        <v>16</v>
      </c>
      <c r="G103" s="242" t="s">
        <v>223</v>
      </c>
      <c r="H103" s="243" t="s">
        <v>212</v>
      </c>
      <c r="I103" s="243" t="s">
        <v>212</v>
      </c>
    </row>
    <row r="104" spans="1:9" s="142" customFormat="1" ht="12.75" customHeight="1">
      <c r="A104" s="242">
        <v>98</v>
      </c>
      <c r="B104" s="242" t="s">
        <v>270</v>
      </c>
      <c r="C104" s="242" t="s">
        <v>225</v>
      </c>
      <c r="D104" s="242">
        <v>2871</v>
      </c>
      <c r="E104" s="242">
        <v>68.8</v>
      </c>
      <c r="F104" s="242">
        <v>17</v>
      </c>
      <c r="G104" s="242" t="s">
        <v>223</v>
      </c>
      <c r="H104" s="243" t="s">
        <v>212</v>
      </c>
      <c r="I104" s="243" t="s">
        <v>212</v>
      </c>
    </row>
    <row r="105" spans="1:9" s="142" customFormat="1" ht="12.75" customHeight="1">
      <c r="A105" s="242">
        <v>99</v>
      </c>
      <c r="B105" s="242" t="s">
        <v>265</v>
      </c>
      <c r="C105" s="242" t="s">
        <v>225</v>
      </c>
      <c r="D105" s="242">
        <v>2337</v>
      </c>
      <c r="E105" s="242">
        <v>67.930000000000007</v>
      </c>
      <c r="F105" s="242">
        <v>17</v>
      </c>
      <c r="G105" s="242" t="s">
        <v>223</v>
      </c>
      <c r="H105" s="243" t="s">
        <v>212</v>
      </c>
      <c r="I105" s="243" t="s">
        <v>212</v>
      </c>
    </row>
    <row r="106" spans="1:9" s="142" customFormat="1" ht="12.75" customHeight="1">
      <c r="A106" s="242">
        <v>100</v>
      </c>
      <c r="B106" s="242" t="s">
        <v>247</v>
      </c>
      <c r="C106" s="242" t="s">
        <v>225</v>
      </c>
      <c r="D106" s="242">
        <v>495</v>
      </c>
      <c r="E106" s="242">
        <v>45.29</v>
      </c>
      <c r="F106" s="242">
        <v>11</v>
      </c>
      <c r="G106" s="242" t="s">
        <v>223</v>
      </c>
      <c r="H106" s="243" t="s">
        <v>212</v>
      </c>
      <c r="I106" s="243" t="s">
        <v>212</v>
      </c>
    </row>
    <row r="107" spans="1:9" s="142" customFormat="1" ht="12.75" customHeight="1">
      <c r="A107" s="242">
        <v>101</v>
      </c>
      <c r="B107" s="242" t="s">
        <v>277</v>
      </c>
      <c r="C107" s="242" t="s">
        <v>225</v>
      </c>
      <c r="D107" s="242">
        <v>93.13</v>
      </c>
      <c r="E107" s="242">
        <v>28.23</v>
      </c>
      <c r="F107" s="242">
        <v>6</v>
      </c>
      <c r="G107" s="242" t="s">
        <v>221</v>
      </c>
      <c r="H107" s="243" t="s">
        <v>212</v>
      </c>
      <c r="I107" s="243" t="s">
        <v>212</v>
      </c>
    </row>
    <row r="108" spans="1:9" s="142" customFormat="1" ht="12.75" customHeight="1">
      <c r="A108" s="242">
        <v>102</v>
      </c>
      <c r="B108" s="242" t="s">
        <v>253</v>
      </c>
      <c r="C108" s="242" t="s">
        <v>225</v>
      </c>
      <c r="D108" s="242">
        <v>1517</v>
      </c>
      <c r="E108" s="242">
        <v>52.27</v>
      </c>
      <c r="F108" s="242">
        <v>14</v>
      </c>
      <c r="G108" s="242" t="s">
        <v>223</v>
      </c>
      <c r="H108" s="243" t="s">
        <v>212</v>
      </c>
      <c r="I108" s="243" t="s">
        <v>212</v>
      </c>
    </row>
    <row r="109" spans="1:9" s="142" customFormat="1" ht="12.75" customHeight="1">
      <c r="A109" s="242">
        <v>103</v>
      </c>
      <c r="B109" s="242" t="s">
        <v>229</v>
      </c>
      <c r="C109" s="242" t="s">
        <v>225</v>
      </c>
      <c r="D109" s="242">
        <v>163.47</v>
      </c>
      <c r="E109" s="242">
        <v>32.56</v>
      </c>
      <c r="F109" s="242">
        <v>8</v>
      </c>
      <c r="G109" s="242" t="s">
        <v>221</v>
      </c>
      <c r="H109" s="243" t="s">
        <v>212</v>
      </c>
      <c r="I109" s="243" t="s">
        <v>212</v>
      </c>
    </row>
    <row r="110" spans="1:9" s="142" customFormat="1" ht="12.75" customHeight="1">
      <c r="A110" s="242">
        <v>104</v>
      </c>
      <c r="B110" s="242" t="s">
        <v>238</v>
      </c>
      <c r="C110" s="242" t="s">
        <v>225</v>
      </c>
      <c r="D110" s="242">
        <v>1649</v>
      </c>
      <c r="E110" s="242">
        <v>57.25</v>
      </c>
      <c r="F110" s="242">
        <v>13</v>
      </c>
      <c r="G110" s="242" t="s">
        <v>239</v>
      </c>
      <c r="H110" s="243" t="s">
        <v>212</v>
      </c>
      <c r="I110" s="243" t="s">
        <v>212</v>
      </c>
    </row>
    <row r="111" spans="1:9" s="142" customFormat="1" ht="12.75" customHeight="1">
      <c r="A111" s="242">
        <v>105</v>
      </c>
      <c r="B111" s="242" t="s">
        <v>244</v>
      </c>
      <c r="C111" s="242" t="s">
        <v>225</v>
      </c>
      <c r="D111" s="242">
        <v>337</v>
      </c>
      <c r="E111" s="242">
        <v>50.24</v>
      </c>
      <c r="F111" s="242">
        <v>9</v>
      </c>
      <c r="G111" s="242" t="s">
        <v>221</v>
      </c>
      <c r="H111" s="243" t="s">
        <v>212</v>
      </c>
      <c r="I111" s="243" t="s">
        <v>212</v>
      </c>
    </row>
    <row r="112" spans="1:9" s="142" customFormat="1" ht="12.75" customHeight="1">
      <c r="A112" s="242">
        <v>106</v>
      </c>
      <c r="B112" s="242" t="s">
        <v>245</v>
      </c>
      <c r="C112" s="242" t="s">
        <v>225</v>
      </c>
      <c r="D112" s="242">
        <v>482</v>
      </c>
      <c r="E112" s="242">
        <v>50.38</v>
      </c>
      <c r="F112" s="242">
        <v>10</v>
      </c>
      <c r="G112" s="242" t="s">
        <v>223</v>
      </c>
      <c r="H112" s="243" t="s">
        <v>212</v>
      </c>
      <c r="I112" s="243" t="s">
        <v>212</v>
      </c>
    </row>
    <row r="113" spans="1:9" s="142" customFormat="1" ht="12.75" customHeight="1">
      <c r="A113" s="242">
        <v>107</v>
      </c>
      <c r="B113" s="242" t="s">
        <v>297</v>
      </c>
      <c r="C113" s="242" t="s">
        <v>225</v>
      </c>
      <c r="D113" s="242">
        <v>2085</v>
      </c>
      <c r="E113" s="242">
        <v>61.93</v>
      </c>
      <c r="F113" s="242">
        <v>16</v>
      </c>
      <c r="G113" s="242" t="s">
        <v>223</v>
      </c>
      <c r="H113" s="243" t="s">
        <v>212</v>
      </c>
      <c r="I113" s="243" t="s">
        <v>212</v>
      </c>
    </row>
    <row r="114" spans="1:9" s="142" customFormat="1" ht="12.75" customHeight="1">
      <c r="A114" s="242">
        <v>108</v>
      </c>
      <c r="B114" s="242" t="s">
        <v>284</v>
      </c>
      <c r="C114" s="242" t="s">
        <v>225</v>
      </c>
      <c r="D114" s="242">
        <v>1888</v>
      </c>
      <c r="E114" s="242">
        <v>61.45</v>
      </c>
      <c r="F114" s="242">
        <v>16</v>
      </c>
      <c r="G114" s="242" t="s">
        <v>223</v>
      </c>
      <c r="H114" s="243" t="s">
        <v>212</v>
      </c>
      <c r="I114" s="243" t="s">
        <v>212</v>
      </c>
    </row>
    <row r="115" spans="1:9" s="142" customFormat="1" ht="12.75" customHeight="1">
      <c r="A115" s="242">
        <v>109</v>
      </c>
      <c r="B115" s="242" t="s">
        <v>243</v>
      </c>
      <c r="C115" s="242" t="s">
        <v>225</v>
      </c>
      <c r="D115" s="242">
        <v>1674</v>
      </c>
      <c r="E115" s="242">
        <v>55.870000000000005</v>
      </c>
      <c r="F115" s="242">
        <v>16</v>
      </c>
      <c r="G115" s="242" t="s">
        <v>223</v>
      </c>
      <c r="H115" s="243" t="s">
        <v>212</v>
      </c>
      <c r="I115" s="243" t="s">
        <v>212</v>
      </c>
    </row>
    <row r="116" spans="1:9" s="142" customFormat="1" ht="12.75" customHeight="1">
      <c r="A116" s="242">
        <v>110</v>
      </c>
      <c r="B116" s="242" t="s">
        <v>232</v>
      </c>
      <c r="C116" s="242" t="s">
        <v>225</v>
      </c>
      <c r="D116" s="242">
        <v>325</v>
      </c>
      <c r="E116" s="242">
        <v>43.34</v>
      </c>
      <c r="F116" s="242">
        <v>9</v>
      </c>
      <c r="G116" s="242" t="s">
        <v>221</v>
      </c>
      <c r="H116" s="243" t="s">
        <v>212</v>
      </c>
      <c r="I116" s="243" t="s">
        <v>212</v>
      </c>
    </row>
    <row r="117" spans="1:9" s="142" customFormat="1" ht="12.75" customHeight="1">
      <c r="A117" s="242">
        <v>111</v>
      </c>
      <c r="B117" s="242" t="s">
        <v>256</v>
      </c>
      <c r="C117" s="242" t="s">
        <v>225</v>
      </c>
      <c r="D117" s="242">
        <v>955</v>
      </c>
      <c r="E117" s="242">
        <v>53.68</v>
      </c>
      <c r="F117" s="242">
        <v>13</v>
      </c>
      <c r="G117" s="242" t="s">
        <v>223</v>
      </c>
      <c r="H117" s="243" t="s">
        <v>212</v>
      </c>
      <c r="I117" s="243" t="s">
        <v>212</v>
      </c>
    </row>
    <row r="118" spans="1:9" s="142" customFormat="1" ht="12.75" customHeight="1">
      <c r="A118" s="242">
        <v>112</v>
      </c>
      <c r="B118" s="242" t="s">
        <v>228</v>
      </c>
      <c r="C118" s="242" t="s">
        <v>225</v>
      </c>
      <c r="D118" s="242">
        <v>324</v>
      </c>
      <c r="E118" s="242">
        <v>43.31</v>
      </c>
      <c r="F118" s="242">
        <v>9</v>
      </c>
      <c r="G118" s="242" t="s">
        <v>221</v>
      </c>
      <c r="H118" s="243" t="s">
        <v>212</v>
      </c>
      <c r="I118" s="243" t="s">
        <v>212</v>
      </c>
    </row>
    <row r="119" spans="1:9" s="142" customFormat="1" ht="12.75" customHeight="1">
      <c r="A119" s="242">
        <v>113</v>
      </c>
      <c r="B119" s="242" t="s">
        <v>251</v>
      </c>
      <c r="C119" s="242" t="s">
        <v>225</v>
      </c>
      <c r="D119" s="242">
        <v>163.57</v>
      </c>
      <c r="E119" s="242">
        <v>32.56</v>
      </c>
      <c r="F119" s="242">
        <v>8</v>
      </c>
      <c r="G119" s="242" t="s">
        <v>221</v>
      </c>
      <c r="H119" s="243" t="s">
        <v>212</v>
      </c>
      <c r="I119" s="243" t="s">
        <v>212</v>
      </c>
    </row>
    <row r="120" spans="1:9" s="142" customFormat="1" ht="12.75" customHeight="1">
      <c r="A120" s="242">
        <v>114</v>
      </c>
      <c r="B120" s="242" t="s">
        <v>257</v>
      </c>
      <c r="C120" s="242" t="s">
        <v>225</v>
      </c>
      <c r="D120" s="242">
        <v>495</v>
      </c>
      <c r="E120" s="242">
        <v>45.28</v>
      </c>
      <c r="F120" s="242">
        <v>11</v>
      </c>
      <c r="G120" s="242" t="s">
        <v>223</v>
      </c>
      <c r="H120" s="243" t="s">
        <v>212</v>
      </c>
      <c r="I120" s="243" t="s">
        <v>212</v>
      </c>
    </row>
    <row r="121" spans="1:9" s="142" customFormat="1" ht="12.75" customHeight="1">
      <c r="A121" s="242">
        <v>115</v>
      </c>
      <c r="B121" s="242" t="s">
        <v>233</v>
      </c>
      <c r="C121" s="242" t="s">
        <v>225</v>
      </c>
      <c r="D121" s="242">
        <v>1373</v>
      </c>
      <c r="E121" s="242">
        <v>52.57</v>
      </c>
      <c r="F121" s="242">
        <v>16</v>
      </c>
      <c r="G121" s="242" t="s">
        <v>223</v>
      </c>
      <c r="H121" s="243" t="s">
        <v>212</v>
      </c>
      <c r="I121" s="243" t="s">
        <v>212</v>
      </c>
    </row>
    <row r="122" spans="1:9" s="142" customFormat="1" ht="12.75" customHeight="1">
      <c r="A122" s="242">
        <v>116</v>
      </c>
      <c r="B122" s="242" t="s">
        <v>227</v>
      </c>
      <c r="C122" s="242" t="s">
        <v>225</v>
      </c>
      <c r="D122" s="242">
        <v>298</v>
      </c>
      <c r="E122" s="242">
        <v>41.45</v>
      </c>
      <c r="F122" s="242">
        <v>9</v>
      </c>
      <c r="G122" s="242" t="s">
        <v>221</v>
      </c>
      <c r="H122" s="243" t="s">
        <v>212</v>
      </c>
      <c r="I122" s="243" t="s">
        <v>212</v>
      </c>
    </row>
    <row r="123" spans="1:9" s="142" customFormat="1" ht="12.75" customHeight="1">
      <c r="A123" s="242">
        <v>117</v>
      </c>
      <c r="B123" s="242" t="s">
        <v>274</v>
      </c>
      <c r="C123" s="242" t="s">
        <v>225</v>
      </c>
      <c r="D123" s="242">
        <v>1674</v>
      </c>
      <c r="E123" s="242">
        <v>56</v>
      </c>
      <c r="F123" s="242">
        <v>16</v>
      </c>
      <c r="G123" s="242" t="s">
        <v>223</v>
      </c>
      <c r="H123" s="243" t="s">
        <v>212</v>
      </c>
      <c r="I123" s="243" t="s">
        <v>212</v>
      </c>
    </row>
    <row r="124" spans="1:9" s="142" customFormat="1" ht="12.75" customHeight="1">
      <c r="A124" s="242">
        <v>118</v>
      </c>
      <c r="B124" s="242" t="s">
        <v>222</v>
      </c>
      <c r="C124" s="242" t="s">
        <v>225</v>
      </c>
      <c r="D124" s="242">
        <v>2537</v>
      </c>
      <c r="E124" s="242">
        <v>67.930000000000007</v>
      </c>
      <c r="F124" s="242">
        <v>17</v>
      </c>
      <c r="G124" s="242" t="s">
        <v>223</v>
      </c>
      <c r="H124" s="243" t="s">
        <v>212</v>
      </c>
      <c r="I124" s="243" t="s">
        <v>212</v>
      </c>
    </row>
    <row r="125" spans="1:9" s="142" customFormat="1" ht="12.75" customHeight="1">
      <c r="A125" s="242">
        <v>119</v>
      </c>
      <c r="B125" s="242" t="s">
        <v>282</v>
      </c>
      <c r="C125" s="242" t="s">
        <v>225</v>
      </c>
      <c r="D125" s="242">
        <v>851</v>
      </c>
      <c r="E125" s="242">
        <v>53.03</v>
      </c>
      <c r="F125" s="242">
        <v>12</v>
      </c>
      <c r="G125" s="242" t="s">
        <v>223</v>
      </c>
      <c r="H125" s="243" t="s">
        <v>212</v>
      </c>
      <c r="I125" s="243" t="s">
        <v>212</v>
      </c>
    </row>
    <row r="126" spans="1:9" s="142" customFormat="1" ht="12.75" customHeight="1">
      <c r="A126" s="242">
        <v>120</v>
      </c>
      <c r="B126" s="242" t="s">
        <v>255</v>
      </c>
      <c r="C126" s="242" t="s">
        <v>231</v>
      </c>
      <c r="D126" s="242">
        <v>3764</v>
      </c>
      <c r="E126" s="242">
        <v>81.93</v>
      </c>
      <c r="F126" s="242">
        <v>20</v>
      </c>
      <c r="G126" s="242" t="s">
        <v>223</v>
      </c>
      <c r="H126" s="243" t="s">
        <v>212</v>
      </c>
      <c r="I126" s="243" t="s">
        <v>212</v>
      </c>
    </row>
    <row r="127" spans="1:9" s="142" customFormat="1" ht="12.75" customHeight="1">
      <c r="A127" s="242">
        <v>121</v>
      </c>
      <c r="B127" s="242" t="s">
        <v>235</v>
      </c>
      <c r="C127" s="242" t="s">
        <v>225</v>
      </c>
      <c r="D127" s="242">
        <v>1943</v>
      </c>
      <c r="E127" s="242">
        <v>58.6</v>
      </c>
      <c r="F127" s="242">
        <v>16</v>
      </c>
      <c r="G127" s="242" t="s">
        <v>236</v>
      </c>
      <c r="H127" s="243" t="s">
        <v>212</v>
      </c>
      <c r="I127" s="243" t="s">
        <v>212</v>
      </c>
    </row>
    <row r="128" spans="1:9" s="142" customFormat="1" ht="12.75" customHeight="1">
      <c r="A128" s="242">
        <v>122</v>
      </c>
      <c r="B128" s="242" t="s">
        <v>249</v>
      </c>
      <c r="C128" s="242" t="s">
        <v>225</v>
      </c>
      <c r="D128" s="242">
        <v>1549</v>
      </c>
      <c r="E128" s="242">
        <v>67.210000000000008</v>
      </c>
      <c r="F128" s="242">
        <v>16</v>
      </c>
      <c r="G128" s="242" t="s">
        <v>223</v>
      </c>
      <c r="H128" s="243" t="s">
        <v>212</v>
      </c>
      <c r="I128" s="243" t="s">
        <v>212</v>
      </c>
    </row>
    <row r="129" spans="1:9" s="142" customFormat="1" ht="12.75" customHeight="1">
      <c r="A129" s="242">
        <v>123</v>
      </c>
      <c r="B129" s="242" t="s">
        <v>258</v>
      </c>
      <c r="C129" s="242" t="s">
        <v>225</v>
      </c>
      <c r="D129" s="242">
        <v>1765</v>
      </c>
      <c r="E129" s="242">
        <v>57.120000000000005</v>
      </c>
      <c r="F129" s="242">
        <v>16</v>
      </c>
      <c r="G129" s="242" t="s">
        <v>223</v>
      </c>
      <c r="H129" s="243" t="s">
        <v>212</v>
      </c>
      <c r="I129" s="243" t="s">
        <v>212</v>
      </c>
    </row>
    <row r="130" spans="1:9" s="142" customFormat="1" ht="12.75" customHeight="1">
      <c r="A130" s="242">
        <v>124</v>
      </c>
      <c r="B130" s="242" t="s">
        <v>271</v>
      </c>
      <c r="C130" s="242" t="s">
        <v>225</v>
      </c>
      <c r="D130" s="242">
        <v>209</v>
      </c>
      <c r="E130" s="242">
        <v>30.76</v>
      </c>
      <c r="F130" s="242">
        <v>8</v>
      </c>
      <c r="G130" s="242" t="s">
        <v>223</v>
      </c>
      <c r="H130" s="243" t="s">
        <v>212</v>
      </c>
      <c r="I130" s="243" t="s">
        <v>212</v>
      </c>
    </row>
    <row r="131" spans="1:9" s="142" customFormat="1" ht="12.75" customHeight="1">
      <c r="A131" s="242">
        <v>125</v>
      </c>
      <c r="B131" s="242" t="s">
        <v>230</v>
      </c>
      <c r="C131" s="242" t="s">
        <v>231</v>
      </c>
      <c r="D131" s="242">
        <v>495</v>
      </c>
      <c r="E131" s="242">
        <v>45.28</v>
      </c>
      <c r="F131" s="242">
        <v>11</v>
      </c>
      <c r="G131" s="242" t="s">
        <v>223</v>
      </c>
      <c r="H131" s="243" t="s">
        <v>212</v>
      </c>
      <c r="I131" s="243" t="s">
        <v>212</v>
      </c>
    </row>
    <row r="132" spans="1:9" s="142" customFormat="1" ht="12.75" customHeight="1">
      <c r="A132" s="242">
        <v>126</v>
      </c>
      <c r="B132" s="242" t="s">
        <v>275</v>
      </c>
      <c r="C132" s="242" t="s">
        <v>225</v>
      </c>
      <c r="D132" s="242">
        <v>1238</v>
      </c>
      <c r="E132" s="242">
        <v>61.9</v>
      </c>
      <c r="F132" s="242">
        <v>14</v>
      </c>
      <c r="G132" s="242" t="s">
        <v>223</v>
      </c>
      <c r="H132" s="243" t="s">
        <v>212</v>
      </c>
      <c r="I132" s="243" t="s">
        <v>212</v>
      </c>
    </row>
    <row r="133" spans="1:9" s="142" customFormat="1" ht="12.75" customHeight="1">
      <c r="A133" s="242">
        <v>127</v>
      </c>
      <c r="B133" s="242" t="s">
        <v>250</v>
      </c>
      <c r="C133" s="242" t="s">
        <v>225</v>
      </c>
      <c r="D133" s="242">
        <v>495</v>
      </c>
      <c r="E133" s="242">
        <v>45.28</v>
      </c>
      <c r="F133" s="242">
        <v>11</v>
      </c>
      <c r="G133" s="242" t="s">
        <v>221</v>
      </c>
      <c r="H133" s="243" t="s">
        <v>212</v>
      </c>
      <c r="I133" s="243" t="s">
        <v>212</v>
      </c>
    </row>
    <row r="134" spans="1:9" s="142" customFormat="1" ht="12.75" customHeight="1">
      <c r="A134" s="242">
        <v>128</v>
      </c>
      <c r="B134" s="242" t="s">
        <v>295</v>
      </c>
      <c r="C134" s="242" t="s">
        <v>225</v>
      </c>
      <c r="D134" s="242">
        <v>1502</v>
      </c>
      <c r="E134" s="242">
        <v>61.88</v>
      </c>
      <c r="F134" s="242">
        <v>13</v>
      </c>
      <c r="G134" s="242" t="s">
        <v>223</v>
      </c>
      <c r="H134" s="243" t="s">
        <v>212</v>
      </c>
      <c r="I134" s="243" t="s">
        <v>212</v>
      </c>
    </row>
    <row r="135" spans="1:9" s="142" customFormat="1" ht="12.75" customHeight="1">
      <c r="A135" s="242">
        <v>129</v>
      </c>
      <c r="B135" s="242" t="s">
        <v>241</v>
      </c>
      <c r="C135" s="242" t="s">
        <v>225</v>
      </c>
      <c r="D135" s="242">
        <v>1815</v>
      </c>
      <c r="E135" s="242">
        <v>57.59</v>
      </c>
      <c r="F135" s="242">
        <v>15</v>
      </c>
      <c r="G135" s="242" t="s">
        <v>223</v>
      </c>
      <c r="H135" s="243" t="s">
        <v>212</v>
      </c>
      <c r="I135" s="243" t="s">
        <v>212</v>
      </c>
    </row>
    <row r="136" spans="1:9" s="142" customFormat="1" ht="12.75" customHeight="1">
      <c r="A136" s="242">
        <v>130</v>
      </c>
      <c r="B136" s="242" t="s">
        <v>282</v>
      </c>
      <c r="C136" s="242" t="s">
        <v>225</v>
      </c>
      <c r="D136" s="242">
        <v>851</v>
      </c>
      <c r="E136" s="242">
        <v>53.03</v>
      </c>
      <c r="F136" s="242">
        <v>12</v>
      </c>
      <c r="G136" s="242" t="s">
        <v>223</v>
      </c>
      <c r="H136" s="243" t="s">
        <v>212</v>
      </c>
      <c r="I136" s="243" t="s">
        <v>212</v>
      </c>
    </row>
    <row r="137" spans="1:9" s="142" customFormat="1" ht="12.75" customHeight="1">
      <c r="A137" s="242">
        <v>131</v>
      </c>
      <c r="B137" s="242" t="s">
        <v>262</v>
      </c>
      <c r="C137" s="242" t="s">
        <v>263</v>
      </c>
      <c r="D137" s="242">
        <v>2514</v>
      </c>
      <c r="E137" s="242">
        <v>68.64</v>
      </c>
      <c r="F137" s="242">
        <v>17</v>
      </c>
      <c r="G137" s="242" t="s">
        <v>223</v>
      </c>
      <c r="H137" s="243" t="s">
        <v>212</v>
      </c>
      <c r="I137" s="243" t="s">
        <v>212</v>
      </c>
    </row>
    <row r="138" spans="1:9" s="142" customFormat="1" ht="12.75" customHeight="1">
      <c r="A138" s="242">
        <v>132</v>
      </c>
      <c r="B138" s="242" t="s">
        <v>271</v>
      </c>
      <c r="C138" s="242" t="s">
        <v>225</v>
      </c>
      <c r="D138" s="242">
        <v>209</v>
      </c>
      <c r="E138" s="242">
        <v>30.76</v>
      </c>
      <c r="F138" s="242">
        <v>8</v>
      </c>
      <c r="G138" s="242" t="s">
        <v>223</v>
      </c>
      <c r="H138" s="243" t="s">
        <v>212</v>
      </c>
      <c r="I138" s="243" t="s">
        <v>212</v>
      </c>
    </row>
    <row r="139" spans="1:9" s="142" customFormat="1" ht="12.75" customHeight="1">
      <c r="A139" s="242">
        <v>133</v>
      </c>
      <c r="B139" s="242" t="s">
        <v>233</v>
      </c>
      <c r="C139" s="242" t="s">
        <v>225</v>
      </c>
      <c r="D139" s="242">
        <v>1373</v>
      </c>
      <c r="E139" s="242">
        <v>52.57</v>
      </c>
      <c r="F139" s="242">
        <v>16</v>
      </c>
      <c r="G139" s="242" t="s">
        <v>223</v>
      </c>
      <c r="H139" s="243" t="s">
        <v>212</v>
      </c>
      <c r="I139" s="243" t="s">
        <v>212</v>
      </c>
    </row>
    <row r="140" spans="1:9" s="142" customFormat="1" ht="12.75" customHeight="1">
      <c r="A140" s="242">
        <v>134</v>
      </c>
      <c r="B140" s="242" t="s">
        <v>240</v>
      </c>
      <c r="C140" s="242" t="s">
        <v>225</v>
      </c>
      <c r="D140" s="242">
        <v>1571</v>
      </c>
      <c r="E140" s="242">
        <v>52.7</v>
      </c>
      <c r="F140" s="242">
        <v>14</v>
      </c>
      <c r="G140" s="242" t="s">
        <v>223</v>
      </c>
      <c r="H140" s="243" t="s">
        <v>212</v>
      </c>
      <c r="I140" s="243" t="s">
        <v>212</v>
      </c>
    </row>
    <row r="141" spans="1:9" s="142" customFormat="1" ht="12.75" customHeight="1">
      <c r="A141" s="242">
        <v>135</v>
      </c>
      <c r="B141" s="242" t="s">
        <v>234</v>
      </c>
      <c r="C141" s="242" t="s">
        <v>225</v>
      </c>
      <c r="D141" s="242">
        <v>2312</v>
      </c>
      <c r="E141" s="242">
        <v>62.4</v>
      </c>
      <c r="F141" s="242">
        <v>15</v>
      </c>
      <c r="G141" s="242" t="s">
        <v>223</v>
      </c>
      <c r="H141" s="243" t="s">
        <v>212</v>
      </c>
      <c r="I141" s="243" t="s">
        <v>212</v>
      </c>
    </row>
    <row r="142" spans="1:9" s="142" customFormat="1" ht="12.75" customHeight="1">
      <c r="A142" s="242">
        <v>136</v>
      </c>
      <c r="B142" s="242" t="s">
        <v>273</v>
      </c>
      <c r="C142" s="242" t="s">
        <v>231</v>
      </c>
      <c r="D142" s="242">
        <v>1235</v>
      </c>
      <c r="E142" s="242">
        <v>61.9</v>
      </c>
      <c r="F142" s="242">
        <v>14</v>
      </c>
      <c r="G142" s="242" t="s">
        <v>223</v>
      </c>
      <c r="H142" s="243" t="s">
        <v>212</v>
      </c>
      <c r="I142" s="243" t="s">
        <v>212</v>
      </c>
    </row>
    <row r="143" spans="1:9" s="142" customFormat="1" ht="12.75" customHeight="1">
      <c r="A143" s="242">
        <v>137</v>
      </c>
      <c r="B143" s="242" t="s">
        <v>242</v>
      </c>
      <c r="C143" s="242" t="s">
        <v>225</v>
      </c>
      <c r="D143" s="242">
        <v>1922</v>
      </c>
      <c r="E143" s="242">
        <v>58.63</v>
      </c>
      <c r="F143" s="242">
        <v>12</v>
      </c>
      <c r="G143" s="242" t="s">
        <v>223</v>
      </c>
      <c r="H143" s="243" t="s">
        <v>212</v>
      </c>
      <c r="I143" s="243" t="s">
        <v>212</v>
      </c>
    </row>
    <row r="144" spans="1:9" s="142" customFormat="1" ht="12.75" customHeight="1">
      <c r="A144" s="242">
        <v>138</v>
      </c>
      <c r="B144" s="242" t="s">
        <v>294</v>
      </c>
      <c r="C144" s="242" t="s">
        <v>225</v>
      </c>
      <c r="D144" s="242">
        <v>1502</v>
      </c>
      <c r="E144" s="242">
        <v>61.88</v>
      </c>
      <c r="F144" s="242">
        <v>13</v>
      </c>
      <c r="G144" s="242" t="s">
        <v>223</v>
      </c>
      <c r="H144" s="243" t="s">
        <v>212</v>
      </c>
      <c r="I144" s="243" t="s">
        <v>212</v>
      </c>
    </row>
    <row r="145" spans="1:9" s="142" customFormat="1" ht="12.75" customHeight="1">
      <c r="A145" s="242">
        <v>139</v>
      </c>
      <c r="B145" s="242" t="s">
        <v>226</v>
      </c>
      <c r="C145" s="242" t="s">
        <v>225</v>
      </c>
      <c r="D145" s="242">
        <v>1402</v>
      </c>
      <c r="E145" s="242">
        <v>55.68</v>
      </c>
      <c r="F145" s="242">
        <v>14</v>
      </c>
      <c r="G145" s="242" t="s">
        <v>223</v>
      </c>
      <c r="H145" s="243" t="s">
        <v>212</v>
      </c>
      <c r="I145" s="243" t="s">
        <v>212</v>
      </c>
    </row>
    <row r="146" spans="1:9" s="142" customFormat="1" ht="12.75" customHeight="1">
      <c r="A146" s="242">
        <v>140</v>
      </c>
      <c r="B146" s="242" t="s">
        <v>260</v>
      </c>
      <c r="C146" s="242" t="s">
        <v>231</v>
      </c>
      <c r="D146" s="242">
        <v>1489</v>
      </c>
      <c r="E146" s="242">
        <v>55.81</v>
      </c>
      <c r="F146" s="242">
        <v>0</v>
      </c>
      <c r="G146" s="242" t="s">
        <v>223</v>
      </c>
      <c r="H146" s="243" t="s">
        <v>212</v>
      </c>
      <c r="I146" s="243" t="s">
        <v>212</v>
      </c>
    </row>
    <row r="147" spans="1:9" s="142" customFormat="1" ht="12.75" customHeight="1">
      <c r="A147" s="242">
        <v>141</v>
      </c>
      <c r="B147" s="242" t="s">
        <v>237</v>
      </c>
      <c r="C147" s="242" t="s">
        <v>225</v>
      </c>
      <c r="D147" s="242">
        <v>2542</v>
      </c>
      <c r="E147" s="242">
        <v>67.930000000000007</v>
      </c>
      <c r="F147" s="242">
        <v>17</v>
      </c>
      <c r="G147" s="242" t="s">
        <v>223</v>
      </c>
      <c r="H147" s="243" t="s">
        <v>212</v>
      </c>
      <c r="I147" s="243" t="s">
        <v>212</v>
      </c>
    </row>
    <row r="148" spans="1:9" s="142" customFormat="1" ht="12.75" customHeight="1">
      <c r="A148" s="242">
        <v>142</v>
      </c>
      <c r="B148" s="242" t="s">
        <v>261</v>
      </c>
      <c r="C148" s="242" t="s">
        <v>225</v>
      </c>
      <c r="D148" s="242">
        <v>4721</v>
      </c>
      <c r="E148" s="242">
        <v>110.72</v>
      </c>
      <c r="F148" s="242">
        <v>18</v>
      </c>
      <c r="G148" s="242" t="s">
        <v>209</v>
      </c>
      <c r="H148" s="243" t="s">
        <v>212</v>
      </c>
      <c r="I148" s="243" t="s">
        <v>212</v>
      </c>
    </row>
    <row r="149" spans="1:9" s="142" customFormat="1" ht="12.75" customHeight="1">
      <c r="A149" s="242">
        <v>143</v>
      </c>
      <c r="B149" s="242" t="s">
        <v>249</v>
      </c>
      <c r="C149" s="242" t="s">
        <v>225</v>
      </c>
      <c r="D149" s="242">
        <v>1549</v>
      </c>
      <c r="E149" s="242">
        <v>67.210000000000008</v>
      </c>
      <c r="F149" s="242">
        <v>16</v>
      </c>
      <c r="G149" s="242" t="s">
        <v>223</v>
      </c>
      <c r="H149" s="243" t="s">
        <v>212</v>
      </c>
      <c r="I149" s="243" t="s">
        <v>212</v>
      </c>
    </row>
    <row r="150" spans="1:9" s="142" customFormat="1" ht="12.75" customHeight="1">
      <c r="A150" s="242">
        <v>144</v>
      </c>
      <c r="B150" s="242" t="s">
        <v>269</v>
      </c>
      <c r="C150" s="242" t="s">
        <v>225</v>
      </c>
      <c r="D150" s="242">
        <v>1571</v>
      </c>
      <c r="E150" s="242">
        <v>52.7</v>
      </c>
      <c r="F150" s="242">
        <v>14</v>
      </c>
      <c r="G150" s="242" t="s">
        <v>223</v>
      </c>
      <c r="H150" s="243" t="s">
        <v>212</v>
      </c>
      <c r="I150" s="243" t="s">
        <v>212</v>
      </c>
    </row>
    <row r="151" spans="1:9" s="142" customFormat="1" ht="12.75" customHeight="1">
      <c r="A151" s="242">
        <v>145</v>
      </c>
      <c r="B151" s="242" t="s">
        <v>242</v>
      </c>
      <c r="C151" s="242" t="s">
        <v>225</v>
      </c>
      <c r="D151" s="242">
        <v>1922</v>
      </c>
      <c r="E151" s="242">
        <v>58.63</v>
      </c>
      <c r="F151" s="242">
        <v>12</v>
      </c>
      <c r="G151" s="242" t="s">
        <v>223</v>
      </c>
      <c r="H151" s="243" t="s">
        <v>212</v>
      </c>
      <c r="I151" s="243" t="s">
        <v>212</v>
      </c>
    </row>
    <row r="152" spans="1:9" s="142" customFormat="1" ht="12.75" customHeight="1">
      <c r="A152" s="242">
        <v>146</v>
      </c>
      <c r="B152" s="242" t="s">
        <v>256</v>
      </c>
      <c r="C152" s="242" t="s">
        <v>225</v>
      </c>
      <c r="D152" s="242">
        <v>955</v>
      </c>
      <c r="E152" s="242">
        <v>53.68</v>
      </c>
      <c r="F152" s="242">
        <v>13</v>
      </c>
      <c r="G152" s="242" t="s">
        <v>223</v>
      </c>
      <c r="H152" s="243" t="s">
        <v>212</v>
      </c>
      <c r="I152" s="243" t="s">
        <v>212</v>
      </c>
    </row>
    <row r="153" spans="1:9" s="142" customFormat="1" ht="12.75" customHeight="1">
      <c r="A153" s="242">
        <v>147</v>
      </c>
      <c r="B153" s="242" t="s">
        <v>283</v>
      </c>
      <c r="C153" s="242" t="s">
        <v>225</v>
      </c>
      <c r="D153" s="242">
        <v>2160</v>
      </c>
      <c r="E153" s="242">
        <v>66.8</v>
      </c>
      <c r="F153" s="242">
        <v>16</v>
      </c>
      <c r="G153" s="242" t="s">
        <v>223</v>
      </c>
      <c r="H153" s="243" t="s">
        <v>212</v>
      </c>
      <c r="I153" s="243" t="s">
        <v>212</v>
      </c>
    </row>
    <row r="154" spans="1:9" s="142" customFormat="1" ht="12.75" customHeight="1">
      <c r="A154" s="242">
        <v>148</v>
      </c>
      <c r="B154" s="242" t="s">
        <v>274</v>
      </c>
      <c r="C154" s="242" t="s">
        <v>225</v>
      </c>
      <c r="D154" s="242">
        <v>1674</v>
      </c>
      <c r="E154" s="242">
        <v>56</v>
      </c>
      <c r="F154" s="242">
        <v>16</v>
      </c>
      <c r="G154" s="242" t="s">
        <v>223</v>
      </c>
      <c r="H154" s="243" t="s">
        <v>212</v>
      </c>
      <c r="I154" s="243" t="s">
        <v>212</v>
      </c>
    </row>
    <row r="155" spans="1:9" s="142" customFormat="1" ht="12.75" customHeight="1">
      <c r="A155" s="242">
        <v>149</v>
      </c>
      <c r="B155" s="242" t="s">
        <v>250</v>
      </c>
      <c r="C155" s="242" t="s">
        <v>225</v>
      </c>
      <c r="D155" s="242">
        <v>495</v>
      </c>
      <c r="E155" s="242">
        <v>45.28</v>
      </c>
      <c r="F155" s="242">
        <v>11</v>
      </c>
      <c r="G155" s="242" t="s">
        <v>221</v>
      </c>
      <c r="H155" s="243" t="s">
        <v>212</v>
      </c>
      <c r="I155" s="243" t="s">
        <v>212</v>
      </c>
    </row>
    <row r="156" spans="1:9" s="142" customFormat="1" ht="12.75" customHeight="1">
      <c r="A156" s="242">
        <v>150</v>
      </c>
      <c r="B156" s="242" t="s">
        <v>295</v>
      </c>
      <c r="C156" s="242" t="s">
        <v>225</v>
      </c>
      <c r="D156" s="242">
        <v>1502</v>
      </c>
      <c r="E156" s="242">
        <v>61.88</v>
      </c>
      <c r="F156" s="242">
        <v>13</v>
      </c>
      <c r="G156" s="242" t="s">
        <v>223</v>
      </c>
      <c r="H156" s="243" t="s">
        <v>212</v>
      </c>
      <c r="I156" s="243" t="s">
        <v>212</v>
      </c>
    </row>
    <row r="157" spans="1:9" s="142" customFormat="1" ht="12.75" customHeight="1">
      <c r="A157" s="242">
        <v>151</v>
      </c>
      <c r="B157" s="242" t="s">
        <v>278</v>
      </c>
      <c r="C157" s="242" t="s">
        <v>225</v>
      </c>
      <c r="D157" s="242">
        <v>359</v>
      </c>
      <c r="E157" s="242">
        <v>43.71</v>
      </c>
      <c r="F157" s="242">
        <v>12</v>
      </c>
      <c r="G157" s="242" t="s">
        <v>221</v>
      </c>
      <c r="H157" s="243" t="s">
        <v>212</v>
      </c>
      <c r="I157" s="243" t="s">
        <v>212</v>
      </c>
    </row>
    <row r="158" spans="1:9" s="142" customFormat="1" ht="12.75" customHeight="1">
      <c r="A158" s="242">
        <v>152</v>
      </c>
      <c r="B158" s="242" t="s">
        <v>277</v>
      </c>
      <c r="C158" s="242" t="s">
        <v>225</v>
      </c>
      <c r="D158" s="242">
        <v>93.13</v>
      </c>
      <c r="E158" s="242">
        <v>28.23</v>
      </c>
      <c r="F158" s="242">
        <v>6</v>
      </c>
      <c r="G158" s="242" t="s">
        <v>221</v>
      </c>
      <c r="H158" s="243" t="s">
        <v>212</v>
      </c>
      <c r="I158" s="243" t="s">
        <v>212</v>
      </c>
    </row>
    <row r="159" spans="1:9" s="142" customFormat="1" ht="12.75" customHeight="1">
      <c r="A159" s="242">
        <v>153</v>
      </c>
      <c r="B159" s="242" t="s">
        <v>232</v>
      </c>
      <c r="C159" s="242" t="s">
        <v>225</v>
      </c>
      <c r="D159" s="242">
        <v>325</v>
      </c>
      <c r="E159" s="242">
        <v>43.34</v>
      </c>
      <c r="F159" s="242">
        <v>9</v>
      </c>
      <c r="G159" s="242" t="s">
        <v>221</v>
      </c>
      <c r="H159" s="243" t="s">
        <v>212</v>
      </c>
      <c r="I159" s="243" t="s">
        <v>212</v>
      </c>
    </row>
    <row r="160" spans="1:9" s="142" customFormat="1" ht="12.75" customHeight="1">
      <c r="A160" s="242">
        <v>154</v>
      </c>
      <c r="B160" s="242" t="s">
        <v>320</v>
      </c>
      <c r="C160" s="242" t="s">
        <v>225</v>
      </c>
      <c r="D160" s="242">
        <v>1888</v>
      </c>
      <c r="E160" s="242">
        <v>66.14</v>
      </c>
      <c r="F160" s="242">
        <v>16</v>
      </c>
      <c r="G160" s="242" t="s">
        <v>223</v>
      </c>
      <c r="H160" s="243" t="s">
        <v>212</v>
      </c>
      <c r="I160" s="243" t="s">
        <v>212</v>
      </c>
    </row>
    <row r="161" spans="1:9" s="142" customFormat="1" ht="12.75" customHeight="1">
      <c r="A161" s="242">
        <v>155</v>
      </c>
      <c r="B161" s="242" t="s">
        <v>251</v>
      </c>
      <c r="C161" s="242" t="s">
        <v>225</v>
      </c>
      <c r="D161" s="242">
        <v>163.57</v>
      </c>
      <c r="E161" s="242">
        <v>32.56</v>
      </c>
      <c r="F161" s="242">
        <v>8</v>
      </c>
      <c r="G161" s="242" t="s">
        <v>221</v>
      </c>
      <c r="H161" s="243" t="s">
        <v>212</v>
      </c>
      <c r="I161" s="243" t="s">
        <v>212</v>
      </c>
    </row>
    <row r="162" spans="1:9" s="142" customFormat="1" ht="12.75" customHeight="1">
      <c r="A162" s="242">
        <v>156</v>
      </c>
      <c r="B162" s="242" t="s">
        <v>246</v>
      </c>
      <c r="C162" s="242" t="s">
        <v>225</v>
      </c>
      <c r="D162" s="242">
        <v>449</v>
      </c>
      <c r="E162" s="242">
        <v>28.650000000000002</v>
      </c>
      <c r="F162" s="242">
        <v>11</v>
      </c>
      <c r="G162" s="242" t="s">
        <v>239</v>
      </c>
      <c r="H162" s="243" t="s">
        <v>212</v>
      </c>
      <c r="I162" s="243" t="s">
        <v>212</v>
      </c>
    </row>
    <row r="163" spans="1:9" s="142" customFormat="1" ht="12.75" customHeight="1">
      <c r="A163" s="242">
        <v>157</v>
      </c>
      <c r="B163" s="242" t="s">
        <v>241</v>
      </c>
      <c r="C163" s="242" t="s">
        <v>225</v>
      </c>
      <c r="D163" s="242">
        <v>1815</v>
      </c>
      <c r="E163" s="242">
        <v>57.59</v>
      </c>
      <c r="F163" s="242">
        <v>15</v>
      </c>
      <c r="G163" s="242" t="s">
        <v>223</v>
      </c>
      <c r="H163" s="243" t="s">
        <v>212</v>
      </c>
      <c r="I163" s="243" t="s">
        <v>212</v>
      </c>
    </row>
    <row r="164" spans="1:9" s="142" customFormat="1" ht="12.75" customHeight="1">
      <c r="A164" s="242">
        <v>158</v>
      </c>
      <c r="B164" s="242" t="s">
        <v>272</v>
      </c>
      <c r="C164" s="242" t="s">
        <v>225</v>
      </c>
      <c r="D164" s="242">
        <v>182.25</v>
      </c>
      <c r="E164" s="242">
        <v>32.74</v>
      </c>
      <c r="F164" s="242">
        <v>7</v>
      </c>
      <c r="G164" s="242" t="s">
        <v>221</v>
      </c>
      <c r="H164" s="243" t="s">
        <v>212</v>
      </c>
      <c r="I164" s="243" t="s">
        <v>212</v>
      </c>
    </row>
    <row r="165" spans="1:9" s="142" customFormat="1" ht="12.75" customHeight="1">
      <c r="A165" s="242">
        <v>159</v>
      </c>
      <c r="B165" s="242" t="s">
        <v>254</v>
      </c>
      <c r="C165" s="242" t="s">
        <v>225</v>
      </c>
      <c r="D165" s="242">
        <v>337</v>
      </c>
      <c r="E165" s="242">
        <v>47.1</v>
      </c>
      <c r="F165" s="242">
        <v>8</v>
      </c>
      <c r="G165" s="242" t="s">
        <v>221</v>
      </c>
      <c r="H165" s="243" t="s">
        <v>212</v>
      </c>
      <c r="I165" s="243" t="s">
        <v>212</v>
      </c>
    </row>
    <row r="166" spans="1:9" s="142" customFormat="1" ht="12.75" customHeight="1">
      <c r="A166" s="242">
        <v>160</v>
      </c>
      <c r="B166" s="242" t="s">
        <v>229</v>
      </c>
      <c r="C166" s="242" t="s">
        <v>225</v>
      </c>
      <c r="D166" s="242">
        <v>163.47</v>
      </c>
      <c r="E166" s="242">
        <v>32.56</v>
      </c>
      <c r="F166" s="242">
        <v>8</v>
      </c>
      <c r="G166" s="242" t="s">
        <v>221</v>
      </c>
      <c r="H166" s="243" t="s">
        <v>212</v>
      </c>
      <c r="I166" s="243" t="s">
        <v>212</v>
      </c>
    </row>
    <row r="167" spans="1:9" s="142" customFormat="1" ht="12.75" customHeight="1">
      <c r="A167" s="242">
        <v>161</v>
      </c>
      <c r="B167" s="242" t="s">
        <v>227</v>
      </c>
      <c r="C167" s="242" t="s">
        <v>225</v>
      </c>
      <c r="D167" s="242">
        <v>298</v>
      </c>
      <c r="E167" s="242">
        <v>41.45</v>
      </c>
      <c r="F167" s="242">
        <v>9</v>
      </c>
      <c r="G167" s="242" t="s">
        <v>221</v>
      </c>
      <c r="H167" s="243" t="s">
        <v>212</v>
      </c>
      <c r="I167" s="243" t="s">
        <v>212</v>
      </c>
    </row>
    <row r="168" spans="1:9" s="142" customFormat="1" ht="12.75" customHeight="1">
      <c r="A168" s="242">
        <v>162</v>
      </c>
      <c r="B168" s="242" t="s">
        <v>229</v>
      </c>
      <c r="C168" s="242" t="s">
        <v>225</v>
      </c>
      <c r="D168" s="242">
        <v>163.47</v>
      </c>
      <c r="E168" s="242">
        <v>32.56</v>
      </c>
      <c r="F168" s="242">
        <v>8</v>
      </c>
      <c r="G168" s="242" t="s">
        <v>221</v>
      </c>
      <c r="H168" s="243" t="s">
        <v>212</v>
      </c>
      <c r="I168" s="243" t="s">
        <v>212</v>
      </c>
    </row>
    <row r="169" spans="1:9" s="142" customFormat="1" ht="12.75" customHeight="1">
      <c r="A169" s="242">
        <v>163</v>
      </c>
      <c r="B169" s="242" t="s">
        <v>257</v>
      </c>
      <c r="C169" s="242" t="s">
        <v>225</v>
      </c>
      <c r="D169" s="242">
        <v>495</v>
      </c>
      <c r="E169" s="242">
        <v>45.28</v>
      </c>
      <c r="F169" s="242">
        <v>11</v>
      </c>
      <c r="G169" s="242" t="s">
        <v>223</v>
      </c>
      <c r="H169" s="243" t="s">
        <v>212</v>
      </c>
      <c r="I169" s="243" t="s">
        <v>212</v>
      </c>
    </row>
    <row r="170" spans="1:9" s="142" customFormat="1" ht="12.75" customHeight="1">
      <c r="A170" s="242">
        <v>164</v>
      </c>
      <c r="B170" s="242" t="s">
        <v>271</v>
      </c>
      <c r="C170" s="242" t="s">
        <v>225</v>
      </c>
      <c r="D170" s="242">
        <v>209</v>
      </c>
      <c r="E170" s="242">
        <v>30.76</v>
      </c>
      <c r="F170" s="242">
        <v>8</v>
      </c>
      <c r="G170" s="242" t="s">
        <v>223</v>
      </c>
      <c r="H170" s="243" t="s">
        <v>212</v>
      </c>
      <c r="I170" s="243" t="s">
        <v>212</v>
      </c>
    </row>
    <row r="171" spans="1:9" s="142" customFormat="1" ht="12.75" customHeight="1">
      <c r="A171" s="242">
        <v>165</v>
      </c>
      <c r="B171" s="242" t="s">
        <v>250</v>
      </c>
      <c r="C171" s="242" t="s">
        <v>225</v>
      </c>
      <c r="D171" s="242">
        <v>495</v>
      </c>
      <c r="E171" s="242">
        <v>45.28</v>
      </c>
      <c r="F171" s="242">
        <v>11</v>
      </c>
      <c r="G171" s="242" t="s">
        <v>221</v>
      </c>
      <c r="H171" s="243" t="s">
        <v>212</v>
      </c>
      <c r="I171" s="243" t="s">
        <v>212</v>
      </c>
    </row>
    <row r="172" spans="1:9" s="142" customFormat="1" ht="12.75" customHeight="1">
      <c r="A172" s="242">
        <v>166</v>
      </c>
      <c r="B172" s="242" t="s">
        <v>245</v>
      </c>
      <c r="C172" s="242" t="s">
        <v>225</v>
      </c>
      <c r="D172" s="242">
        <v>482</v>
      </c>
      <c r="E172" s="242">
        <v>50.38</v>
      </c>
      <c r="F172" s="242">
        <v>10</v>
      </c>
      <c r="G172" s="242" t="s">
        <v>223</v>
      </c>
      <c r="H172" s="243" t="s">
        <v>212</v>
      </c>
      <c r="I172" s="243" t="s">
        <v>212</v>
      </c>
    </row>
    <row r="173" spans="1:9" s="142" customFormat="1" ht="12.75" customHeight="1">
      <c r="A173" s="242">
        <v>167</v>
      </c>
      <c r="B173" s="242" t="s">
        <v>256</v>
      </c>
      <c r="C173" s="242" t="s">
        <v>225</v>
      </c>
      <c r="D173" s="242">
        <v>955</v>
      </c>
      <c r="E173" s="242">
        <v>53.68</v>
      </c>
      <c r="F173" s="242">
        <v>13</v>
      </c>
      <c r="G173" s="242" t="s">
        <v>223</v>
      </c>
      <c r="H173" s="243" t="s">
        <v>212</v>
      </c>
      <c r="I173" s="243" t="s">
        <v>212</v>
      </c>
    </row>
    <row r="174" spans="1:9" s="142" customFormat="1" ht="12.75" customHeight="1">
      <c r="A174" s="242">
        <v>168</v>
      </c>
      <c r="B174" s="242" t="s">
        <v>253</v>
      </c>
      <c r="C174" s="242" t="s">
        <v>225</v>
      </c>
      <c r="D174" s="242">
        <v>1517</v>
      </c>
      <c r="E174" s="242">
        <v>52.27</v>
      </c>
      <c r="F174" s="242">
        <v>14</v>
      </c>
      <c r="G174" s="242" t="s">
        <v>223</v>
      </c>
      <c r="H174" s="243" t="s">
        <v>212</v>
      </c>
      <c r="I174" s="243" t="s">
        <v>212</v>
      </c>
    </row>
    <row r="175" spans="1:9" s="142" customFormat="1" ht="12.75" customHeight="1">
      <c r="A175" s="242">
        <v>169</v>
      </c>
      <c r="B175" s="242" t="s">
        <v>244</v>
      </c>
      <c r="C175" s="242" t="s">
        <v>225</v>
      </c>
      <c r="D175" s="242">
        <v>337</v>
      </c>
      <c r="E175" s="242">
        <v>50.24</v>
      </c>
      <c r="F175" s="242">
        <v>9</v>
      </c>
      <c r="G175" s="242" t="s">
        <v>221</v>
      </c>
      <c r="H175" s="243" t="s">
        <v>212</v>
      </c>
      <c r="I175" s="243" t="s">
        <v>212</v>
      </c>
    </row>
    <row r="176" spans="1:9" s="142" customFormat="1" ht="12.75" customHeight="1">
      <c r="A176" s="242">
        <v>170</v>
      </c>
      <c r="B176" s="242" t="s">
        <v>247</v>
      </c>
      <c r="C176" s="242" t="s">
        <v>225</v>
      </c>
      <c r="D176" s="242">
        <v>495</v>
      </c>
      <c r="E176" s="242">
        <v>45.29</v>
      </c>
      <c r="F176" s="242">
        <v>11</v>
      </c>
      <c r="G176" s="242" t="s">
        <v>223</v>
      </c>
      <c r="H176" s="243" t="s">
        <v>212</v>
      </c>
      <c r="I176" s="243" t="s">
        <v>212</v>
      </c>
    </row>
    <row r="177" spans="1:9" s="142" customFormat="1" ht="12.75" customHeight="1">
      <c r="A177" s="242">
        <v>171</v>
      </c>
      <c r="B177" s="242" t="s">
        <v>318</v>
      </c>
      <c r="C177" s="242" t="s">
        <v>225</v>
      </c>
      <c r="D177" s="242">
        <v>2085</v>
      </c>
      <c r="E177" s="242">
        <v>61.93</v>
      </c>
      <c r="F177" s="242">
        <v>16</v>
      </c>
      <c r="G177" s="242" t="s">
        <v>223</v>
      </c>
      <c r="H177" s="243" t="s">
        <v>212</v>
      </c>
      <c r="I177" s="243" t="s">
        <v>212</v>
      </c>
    </row>
    <row r="178" spans="1:9" s="142" customFormat="1" ht="12.75" customHeight="1">
      <c r="A178" s="242">
        <v>172</v>
      </c>
      <c r="B178" s="242" t="s">
        <v>285</v>
      </c>
      <c r="C178" s="242" t="s">
        <v>225</v>
      </c>
      <c r="D178" s="242">
        <v>1894</v>
      </c>
      <c r="E178" s="242">
        <v>62</v>
      </c>
      <c r="F178" s="242">
        <v>17</v>
      </c>
      <c r="G178" s="242" t="s">
        <v>223</v>
      </c>
      <c r="H178" s="243" t="s">
        <v>212</v>
      </c>
      <c r="I178" s="243" t="s">
        <v>212</v>
      </c>
    </row>
    <row r="179" spans="1:9" s="142" customFormat="1" ht="12.75" customHeight="1">
      <c r="A179" s="242">
        <v>173</v>
      </c>
      <c r="B179" s="242" t="s">
        <v>240</v>
      </c>
      <c r="C179" s="242" t="s">
        <v>225</v>
      </c>
      <c r="D179" s="242">
        <v>1571</v>
      </c>
      <c r="E179" s="242">
        <v>52.7</v>
      </c>
      <c r="F179" s="242">
        <v>14</v>
      </c>
      <c r="G179" s="242" t="s">
        <v>223</v>
      </c>
      <c r="H179" s="243" t="s">
        <v>212</v>
      </c>
      <c r="I179" s="243" t="s">
        <v>212</v>
      </c>
    </row>
    <row r="180" spans="1:9" s="142" customFormat="1" ht="12.75" customHeight="1">
      <c r="A180" s="242">
        <v>174</v>
      </c>
      <c r="B180" s="242" t="s">
        <v>317</v>
      </c>
      <c r="C180" s="242" t="s">
        <v>225</v>
      </c>
      <c r="D180" s="242">
        <v>1670</v>
      </c>
      <c r="E180" s="242">
        <v>59.74</v>
      </c>
      <c r="F180" s="242">
        <v>16</v>
      </c>
      <c r="G180" s="242" t="s">
        <v>223</v>
      </c>
      <c r="H180" s="243" t="s">
        <v>212</v>
      </c>
      <c r="I180" s="243" t="s">
        <v>212</v>
      </c>
    </row>
    <row r="181" spans="1:9" s="142" customFormat="1" ht="12.75" customHeight="1">
      <c r="A181" s="242">
        <v>175</v>
      </c>
      <c r="B181" s="242" t="s">
        <v>265</v>
      </c>
      <c r="C181" s="242" t="s">
        <v>225</v>
      </c>
      <c r="D181" s="242">
        <v>2337</v>
      </c>
      <c r="E181" s="242">
        <v>67.930000000000007</v>
      </c>
      <c r="F181" s="242">
        <v>17</v>
      </c>
      <c r="G181" s="242" t="s">
        <v>223</v>
      </c>
      <c r="H181" s="243" t="s">
        <v>212</v>
      </c>
      <c r="I181" s="243" t="s">
        <v>212</v>
      </c>
    </row>
    <row r="182" spans="1:9" s="142" customFormat="1" ht="12.75" customHeight="1">
      <c r="A182" s="242">
        <v>176</v>
      </c>
      <c r="B182" s="242" t="s">
        <v>269</v>
      </c>
      <c r="C182" s="242" t="s">
        <v>225</v>
      </c>
      <c r="D182" s="242">
        <v>1571</v>
      </c>
      <c r="E182" s="242">
        <v>52.7</v>
      </c>
      <c r="F182" s="242">
        <v>14</v>
      </c>
      <c r="G182" s="242" t="s">
        <v>223</v>
      </c>
      <c r="H182" s="243" t="s">
        <v>212</v>
      </c>
      <c r="I182" s="243" t="s">
        <v>212</v>
      </c>
    </row>
    <row r="183" spans="1:9" s="142" customFormat="1" ht="12.75" customHeight="1">
      <c r="A183" s="242">
        <v>177</v>
      </c>
      <c r="B183" s="242" t="s">
        <v>284</v>
      </c>
      <c r="C183" s="242" t="s">
        <v>225</v>
      </c>
      <c r="D183" s="242">
        <v>1888</v>
      </c>
      <c r="E183" s="242">
        <v>61.45</v>
      </c>
      <c r="F183" s="242">
        <v>16</v>
      </c>
      <c r="G183" s="242" t="s">
        <v>223</v>
      </c>
      <c r="H183" s="243" t="s">
        <v>212</v>
      </c>
      <c r="I183" s="243" t="s">
        <v>212</v>
      </c>
    </row>
    <row r="184" spans="1:9" s="142" customFormat="1" ht="12.75" customHeight="1">
      <c r="A184" s="242">
        <v>178</v>
      </c>
      <c r="B184" s="242" t="s">
        <v>230</v>
      </c>
      <c r="C184" s="242" t="s">
        <v>231</v>
      </c>
      <c r="D184" s="242">
        <v>495</v>
      </c>
      <c r="E184" s="242">
        <v>45.28</v>
      </c>
      <c r="F184" s="242">
        <v>11</v>
      </c>
      <c r="G184" s="242" t="s">
        <v>223</v>
      </c>
      <c r="H184" s="243" t="s">
        <v>212</v>
      </c>
      <c r="I184" s="243" t="s">
        <v>212</v>
      </c>
    </row>
    <row r="185" spans="1:9" s="142" customFormat="1" ht="12.75" customHeight="1">
      <c r="A185" s="242">
        <v>179</v>
      </c>
      <c r="B185" s="242" t="s">
        <v>267</v>
      </c>
      <c r="C185" s="242" t="s">
        <v>268</v>
      </c>
      <c r="D185" s="242">
        <v>2152</v>
      </c>
      <c r="E185" s="242">
        <v>66.37</v>
      </c>
      <c r="F185" s="242">
        <v>16</v>
      </c>
      <c r="G185" s="242" t="s">
        <v>223</v>
      </c>
      <c r="H185" s="243" t="s">
        <v>212</v>
      </c>
      <c r="I185" s="243" t="s">
        <v>212</v>
      </c>
    </row>
    <row r="186" spans="1:9" s="142" customFormat="1" ht="12.75" customHeight="1">
      <c r="A186" s="242">
        <v>180</v>
      </c>
      <c r="B186" s="242" t="s">
        <v>234</v>
      </c>
      <c r="C186" s="242" t="s">
        <v>225</v>
      </c>
      <c r="D186" s="242">
        <v>2312</v>
      </c>
      <c r="E186" s="242">
        <v>62.4</v>
      </c>
      <c r="F186" s="242">
        <v>15</v>
      </c>
      <c r="G186" s="242" t="s">
        <v>223</v>
      </c>
      <c r="H186" s="243" t="s">
        <v>212</v>
      </c>
      <c r="I186" s="243" t="s">
        <v>212</v>
      </c>
    </row>
    <row r="187" spans="1:9" s="142" customFormat="1" ht="12.75" customHeight="1">
      <c r="A187" s="242">
        <v>181</v>
      </c>
      <c r="B187" s="242" t="s">
        <v>259</v>
      </c>
      <c r="C187" s="242" t="s">
        <v>225</v>
      </c>
      <c r="D187" s="242">
        <v>1815</v>
      </c>
      <c r="E187" s="242">
        <v>57.59</v>
      </c>
      <c r="F187" s="242">
        <v>15</v>
      </c>
      <c r="G187" s="242" t="s">
        <v>223</v>
      </c>
      <c r="H187" s="243" t="s">
        <v>212</v>
      </c>
      <c r="I187" s="243" t="s">
        <v>212</v>
      </c>
    </row>
    <row r="188" spans="1:9" s="142" customFormat="1" ht="12.75" customHeight="1">
      <c r="A188" s="242">
        <v>182</v>
      </c>
      <c r="B188" s="242" t="s">
        <v>274</v>
      </c>
      <c r="C188" s="242" t="s">
        <v>225</v>
      </c>
      <c r="D188" s="242">
        <v>1674</v>
      </c>
      <c r="E188" s="242">
        <v>56</v>
      </c>
      <c r="F188" s="242">
        <v>16</v>
      </c>
      <c r="G188" s="242" t="s">
        <v>223</v>
      </c>
      <c r="H188" s="243" t="s">
        <v>212</v>
      </c>
      <c r="I188" s="243" t="s">
        <v>212</v>
      </c>
    </row>
    <row r="189" spans="1:9" s="142" customFormat="1" ht="12.75" customHeight="1">
      <c r="A189" s="242">
        <v>183</v>
      </c>
      <c r="B189" s="242" t="s">
        <v>282</v>
      </c>
      <c r="C189" s="242" t="s">
        <v>225</v>
      </c>
      <c r="D189" s="242">
        <v>851</v>
      </c>
      <c r="E189" s="242">
        <v>53.03</v>
      </c>
      <c r="F189" s="242">
        <v>12</v>
      </c>
      <c r="G189" s="242" t="s">
        <v>223</v>
      </c>
      <c r="H189" s="243" t="s">
        <v>212</v>
      </c>
      <c r="I189" s="243" t="s">
        <v>212</v>
      </c>
    </row>
    <row r="190" spans="1:9" s="142" customFormat="1" ht="12.75" customHeight="1">
      <c r="A190" s="242">
        <v>184</v>
      </c>
      <c r="B190" s="242" t="s">
        <v>238</v>
      </c>
      <c r="C190" s="242" t="s">
        <v>225</v>
      </c>
      <c r="D190" s="242">
        <v>1649</v>
      </c>
      <c r="E190" s="242">
        <v>57.25</v>
      </c>
      <c r="F190" s="242">
        <v>13</v>
      </c>
      <c r="G190" s="242" t="s">
        <v>239</v>
      </c>
      <c r="H190" s="243" t="s">
        <v>212</v>
      </c>
      <c r="I190" s="243" t="s">
        <v>212</v>
      </c>
    </row>
    <row r="191" spans="1:9" s="142" customFormat="1" ht="12.75" customHeight="1">
      <c r="A191" s="242">
        <v>185</v>
      </c>
      <c r="B191" s="242" t="s">
        <v>260</v>
      </c>
      <c r="C191" s="242" t="s">
        <v>231</v>
      </c>
      <c r="D191" s="242">
        <v>1489</v>
      </c>
      <c r="E191" s="242">
        <v>55.81</v>
      </c>
      <c r="F191" s="242">
        <v>0</v>
      </c>
      <c r="G191" s="242" t="s">
        <v>223</v>
      </c>
      <c r="H191" s="243" t="s">
        <v>212</v>
      </c>
      <c r="I191" s="243" t="s">
        <v>212</v>
      </c>
    </row>
    <row r="192" spans="1:9" s="142" customFormat="1" ht="12.75" customHeight="1">
      <c r="A192" s="242">
        <v>186</v>
      </c>
      <c r="B192" s="242" t="s">
        <v>262</v>
      </c>
      <c r="C192" s="242" t="s">
        <v>263</v>
      </c>
      <c r="D192" s="242">
        <v>2514</v>
      </c>
      <c r="E192" s="242">
        <v>68.64</v>
      </c>
      <c r="F192" s="242">
        <v>17</v>
      </c>
      <c r="G192" s="242" t="s">
        <v>223</v>
      </c>
      <c r="H192" s="243" t="s">
        <v>212</v>
      </c>
      <c r="I192" s="243" t="s">
        <v>212</v>
      </c>
    </row>
    <row r="193" spans="1:9" s="142" customFormat="1" ht="12.75" customHeight="1">
      <c r="A193" s="242">
        <v>187</v>
      </c>
      <c r="B193" s="242" t="s">
        <v>245</v>
      </c>
      <c r="C193" s="242" t="s">
        <v>225</v>
      </c>
      <c r="D193" s="242">
        <v>482</v>
      </c>
      <c r="E193" s="242">
        <v>50.38</v>
      </c>
      <c r="F193" s="242">
        <v>10</v>
      </c>
      <c r="G193" s="242" t="s">
        <v>223</v>
      </c>
      <c r="H193" s="243" t="s">
        <v>212</v>
      </c>
      <c r="I193" s="243" t="s">
        <v>212</v>
      </c>
    </row>
    <row r="194" spans="1:9" s="142" customFormat="1" ht="12.75" customHeight="1">
      <c r="A194" s="242">
        <v>188</v>
      </c>
      <c r="B194" s="242" t="s">
        <v>227</v>
      </c>
      <c r="C194" s="242" t="s">
        <v>225</v>
      </c>
      <c r="D194" s="242">
        <v>298</v>
      </c>
      <c r="E194" s="242">
        <v>41.45</v>
      </c>
      <c r="F194" s="242">
        <v>9</v>
      </c>
      <c r="G194" s="242" t="s">
        <v>221</v>
      </c>
      <c r="H194" s="243" t="s">
        <v>212</v>
      </c>
      <c r="I194" s="243" t="s">
        <v>212</v>
      </c>
    </row>
    <row r="195" spans="1:9" s="142" customFormat="1" ht="12.75" customHeight="1">
      <c r="A195" s="242">
        <v>189</v>
      </c>
      <c r="B195" s="242" t="s">
        <v>284</v>
      </c>
      <c r="C195" s="242" t="s">
        <v>225</v>
      </c>
      <c r="D195" s="242">
        <v>1888</v>
      </c>
      <c r="E195" s="242">
        <v>61.45</v>
      </c>
      <c r="F195" s="242">
        <v>16</v>
      </c>
      <c r="G195" s="242" t="s">
        <v>223</v>
      </c>
      <c r="H195" s="243" t="s">
        <v>212</v>
      </c>
      <c r="I195" s="243" t="s">
        <v>212</v>
      </c>
    </row>
    <row r="196" spans="1:9" s="142" customFormat="1" ht="12.75" customHeight="1">
      <c r="A196" s="242">
        <v>190</v>
      </c>
      <c r="B196" s="242" t="s">
        <v>319</v>
      </c>
      <c r="C196" s="242" t="s">
        <v>225</v>
      </c>
      <c r="D196" s="242">
        <v>3829</v>
      </c>
      <c r="E196" s="242">
        <v>81.790000000000006</v>
      </c>
      <c r="F196" s="242">
        <v>19</v>
      </c>
      <c r="G196" s="242" t="s">
        <v>223</v>
      </c>
      <c r="H196" s="243" t="s">
        <v>212</v>
      </c>
      <c r="I196" s="243" t="s">
        <v>212</v>
      </c>
    </row>
    <row r="197" spans="1:9" s="142" customFormat="1" ht="12.75" customHeight="1">
      <c r="A197" s="242">
        <v>191</v>
      </c>
      <c r="B197" s="242" t="s">
        <v>251</v>
      </c>
      <c r="C197" s="242" t="s">
        <v>225</v>
      </c>
      <c r="D197" s="242">
        <v>163.57</v>
      </c>
      <c r="E197" s="242">
        <v>32.56</v>
      </c>
      <c r="F197" s="242">
        <v>8</v>
      </c>
      <c r="G197" s="242" t="s">
        <v>221</v>
      </c>
      <c r="H197" s="243" t="s">
        <v>212</v>
      </c>
      <c r="I197" s="243" t="s">
        <v>212</v>
      </c>
    </row>
    <row r="198" spans="1:9" s="142" customFormat="1" ht="12.75" customHeight="1">
      <c r="A198" s="242">
        <v>192</v>
      </c>
      <c r="B198" s="242" t="s">
        <v>237</v>
      </c>
      <c r="C198" s="242" t="s">
        <v>225</v>
      </c>
      <c r="D198" s="242">
        <v>2542</v>
      </c>
      <c r="E198" s="242">
        <v>67.930000000000007</v>
      </c>
      <c r="F198" s="242">
        <v>17</v>
      </c>
      <c r="G198" s="242" t="s">
        <v>223</v>
      </c>
      <c r="H198" s="243" t="s">
        <v>212</v>
      </c>
      <c r="I198" s="243" t="s">
        <v>212</v>
      </c>
    </row>
    <row r="199" spans="1:9" s="142" customFormat="1" ht="12.75" customHeight="1">
      <c r="A199" s="242">
        <v>193</v>
      </c>
      <c r="B199" s="242" t="s">
        <v>227</v>
      </c>
      <c r="C199" s="242" t="s">
        <v>225</v>
      </c>
      <c r="D199" s="242">
        <v>298</v>
      </c>
      <c r="E199" s="242">
        <v>41.45</v>
      </c>
      <c r="F199" s="242">
        <v>9</v>
      </c>
      <c r="G199" s="242" t="s">
        <v>221</v>
      </c>
      <c r="H199" s="243" t="s">
        <v>212</v>
      </c>
      <c r="I199" s="243" t="s">
        <v>212</v>
      </c>
    </row>
    <row r="200" spans="1:9" s="142" customFormat="1" ht="12.75" customHeight="1">
      <c r="A200" s="242">
        <v>194</v>
      </c>
      <c r="B200" s="242" t="s">
        <v>242</v>
      </c>
      <c r="C200" s="242" t="s">
        <v>225</v>
      </c>
      <c r="D200" s="242">
        <v>1922</v>
      </c>
      <c r="E200" s="242">
        <v>58.63</v>
      </c>
      <c r="F200" s="242">
        <v>12</v>
      </c>
      <c r="G200" s="242" t="s">
        <v>223</v>
      </c>
      <c r="H200" s="243" t="s">
        <v>212</v>
      </c>
      <c r="I200" s="243" t="s">
        <v>212</v>
      </c>
    </row>
    <row r="201" spans="1:9" s="142" customFormat="1" ht="12.75" customHeight="1">
      <c r="A201" s="242">
        <v>195</v>
      </c>
      <c r="B201" s="242" t="s">
        <v>249</v>
      </c>
      <c r="C201" s="242" t="s">
        <v>225</v>
      </c>
      <c r="D201" s="242">
        <v>1549</v>
      </c>
      <c r="E201" s="242">
        <v>67.210000000000008</v>
      </c>
      <c r="F201" s="242">
        <v>16</v>
      </c>
      <c r="G201" s="242" t="s">
        <v>223</v>
      </c>
      <c r="H201" s="243" t="s">
        <v>212</v>
      </c>
      <c r="I201" s="243" t="s">
        <v>212</v>
      </c>
    </row>
    <row r="202" spans="1:9" s="142" customFormat="1" ht="12.75" customHeight="1">
      <c r="A202" s="242">
        <v>196</v>
      </c>
      <c r="B202" s="242" t="s">
        <v>227</v>
      </c>
      <c r="C202" s="242" t="s">
        <v>225</v>
      </c>
      <c r="D202" s="242">
        <v>298</v>
      </c>
      <c r="E202" s="242">
        <v>41.45</v>
      </c>
      <c r="F202" s="242">
        <v>9</v>
      </c>
      <c r="G202" s="242" t="s">
        <v>221</v>
      </c>
      <c r="H202" s="243" t="s">
        <v>212</v>
      </c>
      <c r="I202" s="243" t="s">
        <v>212</v>
      </c>
    </row>
    <row r="203" spans="1:9" s="142" customFormat="1" ht="12.75" customHeight="1">
      <c r="A203" s="242">
        <v>197</v>
      </c>
      <c r="B203" s="242" t="s">
        <v>226</v>
      </c>
      <c r="C203" s="242" t="s">
        <v>225</v>
      </c>
      <c r="D203" s="242">
        <v>1402</v>
      </c>
      <c r="E203" s="242">
        <v>55.68</v>
      </c>
      <c r="F203" s="242">
        <v>14</v>
      </c>
      <c r="G203" s="242" t="s">
        <v>223</v>
      </c>
      <c r="H203" s="243" t="s">
        <v>212</v>
      </c>
      <c r="I203" s="243" t="s">
        <v>212</v>
      </c>
    </row>
    <row r="204" spans="1:9" s="142" customFormat="1" ht="12.75" customHeight="1">
      <c r="A204" s="242">
        <v>198</v>
      </c>
      <c r="B204" s="242" t="s">
        <v>275</v>
      </c>
      <c r="C204" s="242" t="s">
        <v>225</v>
      </c>
      <c r="D204" s="242">
        <v>1238</v>
      </c>
      <c r="E204" s="242">
        <v>61.9</v>
      </c>
      <c r="F204" s="242">
        <v>14</v>
      </c>
      <c r="G204" s="242" t="s">
        <v>223</v>
      </c>
      <c r="H204" s="243" t="s">
        <v>212</v>
      </c>
      <c r="I204" s="243" t="s">
        <v>212</v>
      </c>
    </row>
    <row r="205" spans="1:9" s="142" customFormat="1" ht="12.75" customHeight="1">
      <c r="A205" s="242">
        <v>199</v>
      </c>
      <c r="B205" s="242" t="s">
        <v>267</v>
      </c>
      <c r="C205" s="242" t="s">
        <v>268</v>
      </c>
      <c r="D205" s="242">
        <v>2152</v>
      </c>
      <c r="E205" s="242">
        <v>66.37</v>
      </c>
      <c r="F205" s="242">
        <v>16</v>
      </c>
      <c r="G205" s="242" t="s">
        <v>223</v>
      </c>
      <c r="H205" s="243" t="s">
        <v>212</v>
      </c>
      <c r="I205" s="243" t="s">
        <v>212</v>
      </c>
    </row>
    <row r="206" spans="1:9" s="142" customFormat="1" ht="12.75" customHeight="1">
      <c r="A206" s="242">
        <v>200</v>
      </c>
      <c r="B206" s="242" t="s">
        <v>265</v>
      </c>
      <c r="C206" s="242" t="s">
        <v>225</v>
      </c>
      <c r="D206" s="242">
        <v>2337</v>
      </c>
      <c r="E206" s="242">
        <v>67.930000000000007</v>
      </c>
      <c r="F206" s="242">
        <v>17</v>
      </c>
      <c r="G206" s="242" t="s">
        <v>223</v>
      </c>
      <c r="H206" s="243" t="s">
        <v>212</v>
      </c>
      <c r="I206" s="243" t="s">
        <v>212</v>
      </c>
    </row>
    <row r="207" spans="1:9" s="142" customFormat="1" ht="12.75" customHeight="1">
      <c r="A207" s="242">
        <v>201</v>
      </c>
      <c r="B207" s="242" t="s">
        <v>232</v>
      </c>
      <c r="C207" s="242" t="s">
        <v>225</v>
      </c>
      <c r="D207" s="242">
        <v>325</v>
      </c>
      <c r="E207" s="242">
        <v>43.34</v>
      </c>
      <c r="F207" s="242">
        <v>9</v>
      </c>
      <c r="G207" s="242" t="s">
        <v>221</v>
      </c>
      <c r="H207" s="243" t="s">
        <v>212</v>
      </c>
      <c r="I207" s="243" t="s">
        <v>212</v>
      </c>
    </row>
    <row r="208" spans="1:9" s="142" customFormat="1" ht="12.75" customHeight="1">
      <c r="A208" s="242">
        <v>202</v>
      </c>
      <c r="B208" s="242" t="s">
        <v>282</v>
      </c>
      <c r="C208" s="242" t="s">
        <v>225</v>
      </c>
      <c r="D208" s="242">
        <v>851</v>
      </c>
      <c r="E208" s="242">
        <v>53.03</v>
      </c>
      <c r="F208" s="242">
        <v>12</v>
      </c>
      <c r="G208" s="242" t="s">
        <v>223</v>
      </c>
      <c r="H208" s="243" t="s">
        <v>212</v>
      </c>
      <c r="I208" s="243" t="s">
        <v>212</v>
      </c>
    </row>
    <row r="209" spans="1:9" s="142" customFormat="1" ht="12.75" customHeight="1">
      <c r="A209" s="242">
        <v>203</v>
      </c>
      <c r="B209" s="242" t="s">
        <v>245</v>
      </c>
      <c r="C209" s="242" t="s">
        <v>225</v>
      </c>
      <c r="D209" s="242">
        <v>482</v>
      </c>
      <c r="E209" s="242">
        <v>50.38</v>
      </c>
      <c r="F209" s="242">
        <v>10</v>
      </c>
      <c r="G209" s="242" t="s">
        <v>223</v>
      </c>
      <c r="H209" s="243" t="s">
        <v>212</v>
      </c>
      <c r="I209" s="243" t="s">
        <v>212</v>
      </c>
    </row>
    <row r="210" spans="1:9" s="142" customFormat="1" ht="12.75" customHeight="1">
      <c r="A210" s="242">
        <v>204</v>
      </c>
      <c r="B210" s="242" t="s">
        <v>247</v>
      </c>
      <c r="C210" s="242" t="s">
        <v>225</v>
      </c>
      <c r="D210" s="242">
        <v>495</v>
      </c>
      <c r="E210" s="242">
        <v>45.29</v>
      </c>
      <c r="F210" s="242">
        <v>11</v>
      </c>
      <c r="G210" s="242" t="s">
        <v>223</v>
      </c>
      <c r="H210" s="243" t="s">
        <v>212</v>
      </c>
      <c r="I210" s="243" t="s">
        <v>212</v>
      </c>
    </row>
    <row r="211" spans="1:9" s="142" customFormat="1" ht="12.75" customHeight="1">
      <c r="A211" s="242">
        <v>205</v>
      </c>
      <c r="B211" s="242" t="s">
        <v>244</v>
      </c>
      <c r="C211" s="242" t="s">
        <v>225</v>
      </c>
      <c r="D211" s="242">
        <v>337</v>
      </c>
      <c r="E211" s="242">
        <v>50.24</v>
      </c>
      <c r="F211" s="242">
        <v>9</v>
      </c>
      <c r="G211" s="242" t="s">
        <v>221</v>
      </c>
      <c r="H211" s="243" t="s">
        <v>212</v>
      </c>
      <c r="I211" s="243" t="s">
        <v>212</v>
      </c>
    </row>
    <row r="212" spans="1:9" s="142" customFormat="1" ht="12.75" customHeight="1">
      <c r="A212" s="242">
        <v>206</v>
      </c>
      <c r="B212" s="242" t="s">
        <v>251</v>
      </c>
      <c r="C212" s="242" t="s">
        <v>225</v>
      </c>
      <c r="D212" s="242">
        <v>163.57</v>
      </c>
      <c r="E212" s="242">
        <v>32.56</v>
      </c>
      <c r="F212" s="242">
        <v>8</v>
      </c>
      <c r="G212" s="242" t="s">
        <v>221</v>
      </c>
      <c r="H212" s="243" t="s">
        <v>212</v>
      </c>
      <c r="I212" s="243" t="s">
        <v>212</v>
      </c>
    </row>
    <row r="213" spans="1:9" s="142" customFormat="1" ht="12.75" customHeight="1">
      <c r="A213" s="242">
        <v>207</v>
      </c>
      <c r="B213" s="242" t="s">
        <v>271</v>
      </c>
      <c r="C213" s="242" t="s">
        <v>225</v>
      </c>
      <c r="D213" s="242">
        <v>209</v>
      </c>
      <c r="E213" s="242">
        <v>30.76</v>
      </c>
      <c r="F213" s="242">
        <v>8</v>
      </c>
      <c r="G213" s="242" t="s">
        <v>223</v>
      </c>
      <c r="H213" s="243" t="s">
        <v>212</v>
      </c>
      <c r="I213" s="243" t="s">
        <v>212</v>
      </c>
    </row>
    <row r="214" spans="1:9" s="142" customFormat="1" ht="12.75" customHeight="1">
      <c r="A214" s="242">
        <v>208</v>
      </c>
      <c r="B214" s="242" t="s">
        <v>317</v>
      </c>
      <c r="C214" s="242" t="s">
        <v>225</v>
      </c>
      <c r="D214" s="242">
        <v>1670</v>
      </c>
      <c r="E214" s="242">
        <v>59.74</v>
      </c>
      <c r="F214" s="242">
        <v>16</v>
      </c>
      <c r="G214" s="242" t="s">
        <v>223</v>
      </c>
      <c r="H214" s="243" t="s">
        <v>212</v>
      </c>
      <c r="I214" s="243" t="s">
        <v>212</v>
      </c>
    </row>
    <row r="215" spans="1:9" s="142" customFormat="1" ht="12.75" customHeight="1">
      <c r="A215" s="242">
        <v>209</v>
      </c>
      <c r="B215" s="242" t="s">
        <v>250</v>
      </c>
      <c r="C215" s="242" t="s">
        <v>225</v>
      </c>
      <c r="D215" s="242">
        <v>495</v>
      </c>
      <c r="E215" s="242">
        <v>45.28</v>
      </c>
      <c r="F215" s="242">
        <v>11</v>
      </c>
      <c r="G215" s="242" t="s">
        <v>221</v>
      </c>
      <c r="H215" s="243" t="s">
        <v>212</v>
      </c>
      <c r="I215" s="243" t="s">
        <v>212</v>
      </c>
    </row>
    <row r="216" spans="1:9" s="142" customFormat="1" ht="12.75" customHeight="1">
      <c r="A216" s="242">
        <v>210</v>
      </c>
      <c r="B216" s="242" t="s">
        <v>257</v>
      </c>
      <c r="C216" s="242" t="s">
        <v>225</v>
      </c>
      <c r="D216" s="242">
        <v>495</v>
      </c>
      <c r="E216" s="242">
        <v>45.28</v>
      </c>
      <c r="F216" s="242">
        <v>11</v>
      </c>
      <c r="G216" s="242" t="s">
        <v>223</v>
      </c>
      <c r="H216" s="243" t="s">
        <v>212</v>
      </c>
      <c r="I216" s="243" t="s">
        <v>212</v>
      </c>
    </row>
    <row r="217" spans="1:9" s="142" customFormat="1" ht="12.75" customHeight="1">
      <c r="A217" s="242">
        <v>211</v>
      </c>
      <c r="B217" s="242" t="s">
        <v>318</v>
      </c>
      <c r="C217" s="242" t="s">
        <v>225</v>
      </c>
      <c r="D217" s="242">
        <v>2085</v>
      </c>
      <c r="E217" s="242">
        <v>61.93</v>
      </c>
      <c r="F217" s="242">
        <v>16</v>
      </c>
      <c r="G217" s="242" t="s">
        <v>223</v>
      </c>
      <c r="H217" s="243" t="s">
        <v>212</v>
      </c>
      <c r="I217" s="243" t="s">
        <v>212</v>
      </c>
    </row>
    <row r="218" spans="1:9" s="142" customFormat="1" ht="12.75" customHeight="1">
      <c r="A218" s="242">
        <v>212</v>
      </c>
      <c r="B218" s="242" t="s">
        <v>258</v>
      </c>
      <c r="C218" s="242" t="s">
        <v>225</v>
      </c>
      <c r="D218" s="242">
        <v>1765</v>
      </c>
      <c r="E218" s="242">
        <v>57.120000000000005</v>
      </c>
      <c r="F218" s="242">
        <v>16</v>
      </c>
      <c r="G218" s="242" t="s">
        <v>223</v>
      </c>
      <c r="H218" s="243" t="s">
        <v>212</v>
      </c>
      <c r="I218" s="243" t="s">
        <v>212</v>
      </c>
    </row>
    <row r="219" spans="1:9" s="142" customFormat="1" ht="12.75" customHeight="1">
      <c r="A219" s="242">
        <v>213</v>
      </c>
      <c r="B219" s="242" t="s">
        <v>241</v>
      </c>
      <c r="C219" s="242" t="s">
        <v>225</v>
      </c>
      <c r="D219" s="242">
        <v>1815</v>
      </c>
      <c r="E219" s="242">
        <v>57.59</v>
      </c>
      <c r="F219" s="242">
        <v>15</v>
      </c>
      <c r="G219" s="242" t="s">
        <v>223</v>
      </c>
      <c r="H219" s="243" t="s">
        <v>212</v>
      </c>
      <c r="I219" s="243" t="s">
        <v>212</v>
      </c>
    </row>
    <row r="220" spans="1:9" s="142" customFormat="1" ht="12.75" customHeight="1">
      <c r="A220" s="242">
        <v>214</v>
      </c>
      <c r="B220" s="242" t="s">
        <v>254</v>
      </c>
      <c r="C220" s="242" t="s">
        <v>225</v>
      </c>
      <c r="D220" s="242">
        <v>337</v>
      </c>
      <c r="E220" s="242">
        <v>47.1</v>
      </c>
      <c r="F220" s="242">
        <v>8</v>
      </c>
      <c r="G220" s="242" t="s">
        <v>221</v>
      </c>
      <c r="H220" s="243" t="s">
        <v>212</v>
      </c>
      <c r="I220" s="243" t="s">
        <v>212</v>
      </c>
    </row>
    <row r="221" spans="1:9" s="142" customFormat="1" ht="12.75" customHeight="1">
      <c r="A221" s="242">
        <v>215</v>
      </c>
      <c r="B221" s="242" t="s">
        <v>273</v>
      </c>
      <c r="C221" s="242" t="s">
        <v>231</v>
      </c>
      <c r="D221" s="242">
        <v>1235</v>
      </c>
      <c r="E221" s="242">
        <v>61.9</v>
      </c>
      <c r="F221" s="242">
        <v>14</v>
      </c>
      <c r="G221" s="242" t="s">
        <v>223</v>
      </c>
      <c r="H221" s="243" t="s">
        <v>212</v>
      </c>
      <c r="I221" s="243" t="s">
        <v>212</v>
      </c>
    </row>
    <row r="222" spans="1:9" s="142" customFormat="1" ht="12.75" customHeight="1">
      <c r="A222" s="242">
        <v>216</v>
      </c>
      <c r="B222" s="242" t="s">
        <v>274</v>
      </c>
      <c r="C222" s="242" t="s">
        <v>225</v>
      </c>
      <c r="D222" s="242">
        <v>1674</v>
      </c>
      <c r="E222" s="242">
        <v>56</v>
      </c>
      <c r="F222" s="242">
        <v>16</v>
      </c>
      <c r="G222" s="242" t="s">
        <v>223</v>
      </c>
      <c r="H222" s="243" t="s">
        <v>212</v>
      </c>
      <c r="I222" s="243" t="s">
        <v>212</v>
      </c>
    </row>
    <row r="223" spans="1:9" s="142" customFormat="1" ht="12.75" customHeight="1">
      <c r="A223" s="242">
        <v>217</v>
      </c>
      <c r="B223" s="242" t="s">
        <v>262</v>
      </c>
      <c r="C223" s="242" t="s">
        <v>263</v>
      </c>
      <c r="D223" s="242">
        <v>2514</v>
      </c>
      <c r="E223" s="242">
        <v>68.64</v>
      </c>
      <c r="F223" s="242">
        <v>17</v>
      </c>
      <c r="G223" s="242" t="s">
        <v>223</v>
      </c>
      <c r="H223" s="243" t="s">
        <v>212</v>
      </c>
      <c r="I223" s="243" t="s">
        <v>212</v>
      </c>
    </row>
    <row r="224" spans="1:9" s="142" customFormat="1" ht="12.75" customHeight="1">
      <c r="A224" s="242">
        <v>218</v>
      </c>
      <c r="B224" s="242" t="s">
        <v>227</v>
      </c>
      <c r="C224" s="242" t="s">
        <v>225</v>
      </c>
      <c r="D224" s="242">
        <v>298</v>
      </c>
      <c r="E224" s="242">
        <v>41.45</v>
      </c>
      <c r="F224" s="242">
        <v>9</v>
      </c>
      <c r="G224" s="242" t="s">
        <v>221</v>
      </c>
      <c r="H224" s="243" t="s">
        <v>212</v>
      </c>
      <c r="I224" s="243" t="s">
        <v>212</v>
      </c>
    </row>
    <row r="225" spans="1:9" s="142" customFormat="1" ht="12.75" customHeight="1">
      <c r="A225" s="242">
        <v>219</v>
      </c>
      <c r="B225" s="242" t="s">
        <v>272</v>
      </c>
      <c r="C225" s="242" t="s">
        <v>225</v>
      </c>
      <c r="D225" s="242">
        <v>182.25</v>
      </c>
      <c r="E225" s="242">
        <v>32.74</v>
      </c>
      <c r="F225" s="242">
        <v>7</v>
      </c>
      <c r="G225" s="242" t="s">
        <v>221</v>
      </c>
      <c r="H225" s="243" t="s">
        <v>212</v>
      </c>
      <c r="I225" s="243" t="s">
        <v>212</v>
      </c>
    </row>
    <row r="226" spans="1:9" s="142" customFormat="1" ht="12.75" customHeight="1">
      <c r="A226" s="242">
        <v>220</v>
      </c>
      <c r="B226" s="242" t="s">
        <v>243</v>
      </c>
      <c r="C226" s="242" t="s">
        <v>225</v>
      </c>
      <c r="D226" s="242">
        <v>1674</v>
      </c>
      <c r="E226" s="242">
        <v>55.870000000000005</v>
      </c>
      <c r="F226" s="242">
        <v>16</v>
      </c>
      <c r="G226" s="242" t="s">
        <v>223</v>
      </c>
      <c r="H226" s="243" t="s">
        <v>212</v>
      </c>
      <c r="I226" s="243" t="s">
        <v>212</v>
      </c>
    </row>
    <row r="227" spans="1:9" s="142" customFormat="1" ht="12.75" customHeight="1">
      <c r="A227" s="242">
        <v>221</v>
      </c>
      <c r="B227" s="242" t="s">
        <v>227</v>
      </c>
      <c r="C227" s="242" t="s">
        <v>225</v>
      </c>
      <c r="D227" s="242">
        <v>298</v>
      </c>
      <c r="E227" s="242">
        <v>41.45</v>
      </c>
      <c r="F227" s="242">
        <v>9</v>
      </c>
      <c r="G227" s="242" t="s">
        <v>221</v>
      </c>
      <c r="H227" s="243" t="s">
        <v>212</v>
      </c>
      <c r="I227" s="243" t="s">
        <v>212</v>
      </c>
    </row>
    <row r="228" spans="1:9" s="142" customFormat="1" ht="12.75" customHeight="1">
      <c r="A228" s="242">
        <v>222</v>
      </c>
      <c r="B228" s="242" t="s">
        <v>277</v>
      </c>
      <c r="C228" s="242" t="s">
        <v>225</v>
      </c>
      <c r="D228" s="242">
        <v>93.13</v>
      </c>
      <c r="E228" s="242">
        <v>28.23</v>
      </c>
      <c r="F228" s="242">
        <v>6</v>
      </c>
      <c r="G228" s="242" t="s">
        <v>221</v>
      </c>
      <c r="H228" s="243" t="s">
        <v>212</v>
      </c>
      <c r="I228" s="243" t="s">
        <v>212</v>
      </c>
    </row>
    <row r="229" spans="1:9" s="142" customFormat="1" ht="12.75" customHeight="1">
      <c r="A229" s="242">
        <v>223</v>
      </c>
      <c r="B229" s="242" t="s">
        <v>278</v>
      </c>
      <c r="C229" s="242" t="s">
        <v>225</v>
      </c>
      <c r="D229" s="242">
        <v>359</v>
      </c>
      <c r="E229" s="242">
        <v>43.71</v>
      </c>
      <c r="F229" s="242">
        <v>12</v>
      </c>
      <c r="G229" s="242" t="s">
        <v>221</v>
      </c>
      <c r="H229" s="243" t="s">
        <v>212</v>
      </c>
      <c r="I229" s="243" t="s">
        <v>212</v>
      </c>
    </row>
    <row r="230" spans="1:9" s="142" customFormat="1" ht="12.75" customHeight="1">
      <c r="A230" s="242">
        <v>224</v>
      </c>
      <c r="B230" s="242" t="s">
        <v>229</v>
      </c>
      <c r="C230" s="242" t="s">
        <v>225</v>
      </c>
      <c r="D230" s="242">
        <v>163.47</v>
      </c>
      <c r="E230" s="242">
        <v>32.56</v>
      </c>
      <c r="F230" s="242">
        <v>8</v>
      </c>
      <c r="G230" s="242" t="s">
        <v>221</v>
      </c>
      <c r="H230" s="243" t="s">
        <v>212</v>
      </c>
      <c r="I230" s="243" t="s">
        <v>212</v>
      </c>
    </row>
    <row r="231" spans="1:9" s="142" customFormat="1" ht="12.75" customHeight="1">
      <c r="A231" s="242">
        <v>225</v>
      </c>
      <c r="B231" s="242" t="s">
        <v>235</v>
      </c>
      <c r="C231" s="242" t="s">
        <v>225</v>
      </c>
      <c r="D231" s="242">
        <v>1943</v>
      </c>
      <c r="E231" s="242">
        <v>58.6</v>
      </c>
      <c r="F231" s="242">
        <v>16</v>
      </c>
      <c r="G231" s="242" t="s">
        <v>236</v>
      </c>
      <c r="H231" s="243" t="s">
        <v>212</v>
      </c>
      <c r="I231" s="243" t="s">
        <v>212</v>
      </c>
    </row>
    <row r="232" spans="1:9" s="142" customFormat="1" ht="12.75" customHeight="1">
      <c r="A232" s="242">
        <v>226</v>
      </c>
      <c r="B232" s="242" t="s">
        <v>233</v>
      </c>
      <c r="C232" s="242" t="s">
        <v>225</v>
      </c>
      <c r="D232" s="242">
        <v>1373</v>
      </c>
      <c r="E232" s="242">
        <v>52.57</v>
      </c>
      <c r="F232" s="242">
        <v>16</v>
      </c>
      <c r="G232" s="242" t="s">
        <v>223</v>
      </c>
      <c r="H232" s="243" t="s">
        <v>212</v>
      </c>
      <c r="I232" s="243" t="s">
        <v>212</v>
      </c>
    </row>
    <row r="233" spans="1:9" s="142" customFormat="1" ht="12.75" customHeight="1">
      <c r="A233" s="242">
        <v>227</v>
      </c>
      <c r="B233" s="242" t="s">
        <v>234</v>
      </c>
      <c r="C233" s="242" t="s">
        <v>225</v>
      </c>
      <c r="D233" s="242">
        <v>2312</v>
      </c>
      <c r="E233" s="242">
        <v>62.4</v>
      </c>
      <c r="F233" s="242">
        <v>15</v>
      </c>
      <c r="G233" s="242" t="s">
        <v>223</v>
      </c>
      <c r="H233" s="243" t="s">
        <v>212</v>
      </c>
      <c r="I233" s="243" t="s">
        <v>212</v>
      </c>
    </row>
    <row r="234" spans="1:9" s="142" customFormat="1" ht="12.75" customHeight="1">
      <c r="A234" s="242">
        <v>228</v>
      </c>
      <c r="B234" s="242" t="s">
        <v>256</v>
      </c>
      <c r="C234" s="242" t="s">
        <v>225</v>
      </c>
      <c r="D234" s="242">
        <v>955</v>
      </c>
      <c r="E234" s="242">
        <v>53.68</v>
      </c>
      <c r="F234" s="242">
        <v>13</v>
      </c>
      <c r="G234" s="242" t="s">
        <v>223</v>
      </c>
      <c r="H234" s="243" t="s">
        <v>212</v>
      </c>
      <c r="I234" s="243" t="s">
        <v>212</v>
      </c>
    </row>
    <row r="235" spans="1:9" s="142" customFormat="1" ht="12.75" customHeight="1">
      <c r="A235" s="242">
        <v>229</v>
      </c>
      <c r="B235" s="242" t="s">
        <v>228</v>
      </c>
      <c r="C235" s="242" t="s">
        <v>225</v>
      </c>
      <c r="D235" s="242">
        <v>324</v>
      </c>
      <c r="E235" s="242">
        <v>43.31</v>
      </c>
      <c r="F235" s="242">
        <v>9</v>
      </c>
      <c r="G235" s="242" t="s">
        <v>221</v>
      </c>
      <c r="H235" s="243" t="s">
        <v>212</v>
      </c>
      <c r="I235" s="243" t="s">
        <v>212</v>
      </c>
    </row>
    <row r="236" spans="1:9" s="142" customFormat="1" ht="12.75" customHeight="1">
      <c r="A236" s="242">
        <v>230</v>
      </c>
      <c r="B236" s="242" t="s">
        <v>295</v>
      </c>
      <c r="C236" s="242" t="s">
        <v>225</v>
      </c>
      <c r="D236" s="242">
        <v>1502</v>
      </c>
      <c r="E236" s="242">
        <v>61.88</v>
      </c>
      <c r="F236" s="242">
        <v>13</v>
      </c>
      <c r="G236" s="242" t="s">
        <v>223</v>
      </c>
      <c r="H236" s="243" t="s">
        <v>212</v>
      </c>
      <c r="I236" s="243" t="s">
        <v>212</v>
      </c>
    </row>
    <row r="237" spans="1:9" s="142" customFormat="1" ht="12.75" customHeight="1">
      <c r="A237" s="242">
        <v>231</v>
      </c>
      <c r="B237" s="242" t="s">
        <v>230</v>
      </c>
      <c r="C237" s="242" t="s">
        <v>231</v>
      </c>
      <c r="D237" s="242">
        <v>495</v>
      </c>
      <c r="E237" s="242">
        <v>45.28</v>
      </c>
      <c r="F237" s="242">
        <v>11</v>
      </c>
      <c r="G237" s="242" t="s">
        <v>223</v>
      </c>
      <c r="H237" s="243" t="s">
        <v>212</v>
      </c>
      <c r="I237" s="243" t="s">
        <v>212</v>
      </c>
    </row>
    <row r="238" spans="1:9" s="142" customFormat="1" ht="12.75" customHeight="1">
      <c r="A238" s="242">
        <v>232</v>
      </c>
      <c r="B238" s="242" t="s">
        <v>269</v>
      </c>
      <c r="C238" s="242" t="s">
        <v>225</v>
      </c>
      <c r="D238" s="242">
        <v>1571</v>
      </c>
      <c r="E238" s="242">
        <v>52.7</v>
      </c>
      <c r="F238" s="242">
        <v>14</v>
      </c>
      <c r="G238" s="242" t="s">
        <v>223</v>
      </c>
      <c r="H238" s="243" t="s">
        <v>212</v>
      </c>
      <c r="I238" s="243" t="s">
        <v>212</v>
      </c>
    </row>
    <row r="239" spans="1:9" s="142" customFormat="1" ht="12.75" customHeight="1">
      <c r="A239" s="242">
        <v>233</v>
      </c>
      <c r="B239" s="242" t="s">
        <v>252</v>
      </c>
      <c r="C239" s="242" t="s">
        <v>225</v>
      </c>
      <c r="D239" s="242">
        <v>1577</v>
      </c>
      <c r="E239" s="242">
        <v>62.940000000000005</v>
      </c>
      <c r="F239" s="242">
        <v>13</v>
      </c>
      <c r="G239" s="242" t="s">
        <v>223</v>
      </c>
      <c r="H239" s="243" t="s">
        <v>212</v>
      </c>
      <c r="I239" s="243" t="s">
        <v>212</v>
      </c>
    </row>
    <row r="240" spans="1:9" s="142" customFormat="1" ht="12.75" customHeight="1">
      <c r="A240" s="242">
        <v>234</v>
      </c>
      <c r="B240" s="242" t="s">
        <v>290</v>
      </c>
      <c r="C240" s="242" t="s">
        <v>225</v>
      </c>
      <c r="D240" s="242">
        <v>2176</v>
      </c>
      <c r="E240" s="242">
        <v>71.290000000000006</v>
      </c>
      <c r="F240" s="242">
        <v>16</v>
      </c>
      <c r="G240" s="242" t="s">
        <v>223</v>
      </c>
      <c r="H240" s="243" t="s">
        <v>212</v>
      </c>
      <c r="I240" s="243" t="s">
        <v>212</v>
      </c>
    </row>
    <row r="241" spans="1:9" s="142" customFormat="1" ht="12.75" customHeight="1">
      <c r="A241" s="242">
        <v>235</v>
      </c>
      <c r="B241" s="242" t="s">
        <v>278</v>
      </c>
      <c r="C241" s="242" t="s">
        <v>225</v>
      </c>
      <c r="D241" s="242">
        <v>359</v>
      </c>
      <c r="E241" s="242">
        <v>43.71</v>
      </c>
      <c r="F241" s="242">
        <v>12</v>
      </c>
      <c r="G241" s="242" t="s">
        <v>221</v>
      </c>
      <c r="H241" s="243" t="s">
        <v>212</v>
      </c>
      <c r="I241" s="243" t="s">
        <v>212</v>
      </c>
    </row>
    <row r="242" spans="1:9" s="142" customFormat="1" ht="12.75" customHeight="1">
      <c r="A242" s="242">
        <v>236</v>
      </c>
      <c r="B242" s="242" t="s">
        <v>245</v>
      </c>
      <c r="C242" s="242" t="s">
        <v>225</v>
      </c>
      <c r="D242" s="242">
        <v>482</v>
      </c>
      <c r="E242" s="242">
        <v>50.38</v>
      </c>
      <c r="F242" s="242">
        <v>10</v>
      </c>
      <c r="G242" s="242" t="s">
        <v>223</v>
      </c>
      <c r="H242" s="243" t="s">
        <v>212</v>
      </c>
      <c r="I242" s="243" t="s">
        <v>212</v>
      </c>
    </row>
    <row r="243" spans="1:9" s="142" customFormat="1" ht="12.75" customHeight="1">
      <c r="A243" s="242">
        <v>237</v>
      </c>
      <c r="B243" s="242" t="s">
        <v>232</v>
      </c>
      <c r="C243" s="242" t="s">
        <v>225</v>
      </c>
      <c r="D243" s="242">
        <v>325</v>
      </c>
      <c r="E243" s="242">
        <v>43.34</v>
      </c>
      <c r="F243" s="242">
        <v>9</v>
      </c>
      <c r="G243" s="242" t="s">
        <v>221</v>
      </c>
      <c r="H243" s="243" t="s">
        <v>212</v>
      </c>
      <c r="I243" s="243" t="s">
        <v>212</v>
      </c>
    </row>
    <row r="244" spans="1:9" s="142" customFormat="1" ht="12.75" customHeight="1">
      <c r="A244" s="242">
        <v>238</v>
      </c>
      <c r="B244" s="242" t="s">
        <v>246</v>
      </c>
      <c r="C244" s="242" t="s">
        <v>225</v>
      </c>
      <c r="D244" s="242">
        <v>449</v>
      </c>
      <c r="E244" s="242">
        <v>28.650000000000002</v>
      </c>
      <c r="F244" s="242">
        <v>11</v>
      </c>
      <c r="G244" s="242" t="s">
        <v>239</v>
      </c>
      <c r="H244" s="243" t="s">
        <v>212</v>
      </c>
      <c r="I244" s="243" t="s">
        <v>212</v>
      </c>
    </row>
    <row r="245" spans="1:9" s="142" customFormat="1" ht="12.75" customHeight="1">
      <c r="A245" s="242">
        <v>239</v>
      </c>
      <c r="B245" s="242" t="s">
        <v>272</v>
      </c>
      <c r="C245" s="242" t="s">
        <v>225</v>
      </c>
      <c r="D245" s="242">
        <v>182.25</v>
      </c>
      <c r="E245" s="242">
        <v>32.74</v>
      </c>
      <c r="F245" s="242">
        <v>7</v>
      </c>
      <c r="G245" s="242" t="s">
        <v>221</v>
      </c>
      <c r="H245" s="243" t="s">
        <v>212</v>
      </c>
      <c r="I245" s="243" t="s">
        <v>212</v>
      </c>
    </row>
    <row r="246" spans="1:9" s="142" customFormat="1" ht="12.75" customHeight="1">
      <c r="A246" s="242">
        <v>240</v>
      </c>
      <c r="B246" s="242" t="s">
        <v>264</v>
      </c>
      <c r="C246" s="242" t="s">
        <v>225</v>
      </c>
      <c r="D246" s="242">
        <v>296</v>
      </c>
      <c r="E246" s="242">
        <v>31.900000000000002</v>
      </c>
      <c r="F246" s="242">
        <v>9</v>
      </c>
      <c r="G246" s="242" t="s">
        <v>239</v>
      </c>
      <c r="H246" s="243" t="s">
        <v>212</v>
      </c>
      <c r="I246" s="243" t="s">
        <v>212</v>
      </c>
    </row>
    <row r="247" spans="1:9" s="142" customFormat="1" ht="12.75" customHeight="1">
      <c r="A247" s="242">
        <v>241</v>
      </c>
      <c r="B247" s="242" t="s">
        <v>262</v>
      </c>
      <c r="C247" s="242" t="s">
        <v>263</v>
      </c>
      <c r="D247" s="242">
        <v>2514</v>
      </c>
      <c r="E247" s="242">
        <v>68.64</v>
      </c>
      <c r="F247" s="242">
        <v>17</v>
      </c>
      <c r="G247" s="242" t="s">
        <v>223</v>
      </c>
      <c r="H247" s="243" t="s">
        <v>212</v>
      </c>
      <c r="I247" s="243" t="s">
        <v>212</v>
      </c>
    </row>
    <row r="248" spans="1:9" s="142" customFormat="1" ht="12.75" customHeight="1">
      <c r="A248" s="242">
        <v>242</v>
      </c>
      <c r="B248" s="242" t="s">
        <v>260</v>
      </c>
      <c r="C248" s="242" t="s">
        <v>231</v>
      </c>
      <c r="D248" s="242">
        <v>1489</v>
      </c>
      <c r="E248" s="242">
        <v>55.81</v>
      </c>
      <c r="F248" s="242">
        <v>0</v>
      </c>
      <c r="G248" s="242" t="s">
        <v>223</v>
      </c>
      <c r="H248" s="243" t="s">
        <v>212</v>
      </c>
      <c r="I248" s="243" t="s">
        <v>212</v>
      </c>
    </row>
    <row r="249" spans="1:9" s="142" customFormat="1" ht="12.75" customHeight="1">
      <c r="A249" s="242">
        <v>243</v>
      </c>
      <c r="B249" s="242" t="s">
        <v>321</v>
      </c>
      <c r="C249" s="242" t="s">
        <v>225</v>
      </c>
      <c r="D249" s="242">
        <v>2442</v>
      </c>
      <c r="E249" s="242">
        <v>61.45</v>
      </c>
      <c r="F249" s="242">
        <v>16</v>
      </c>
      <c r="G249" s="242" t="s">
        <v>223</v>
      </c>
      <c r="H249" s="243" t="s">
        <v>212</v>
      </c>
      <c r="I249" s="243" t="s">
        <v>212</v>
      </c>
    </row>
    <row r="250" spans="1:9" s="142" customFormat="1" ht="12.75" customHeight="1">
      <c r="A250" s="242">
        <v>244</v>
      </c>
      <c r="B250" s="242" t="s">
        <v>280</v>
      </c>
      <c r="C250" s="242" t="s">
        <v>225</v>
      </c>
      <c r="D250" s="242">
        <v>4067</v>
      </c>
      <c r="E250" s="242">
        <v>87.78</v>
      </c>
      <c r="F250" s="242">
        <v>27</v>
      </c>
      <c r="G250" s="242" t="s">
        <v>276</v>
      </c>
      <c r="H250" s="243" t="s">
        <v>212</v>
      </c>
      <c r="I250" s="243" t="s">
        <v>212</v>
      </c>
    </row>
    <row r="251" spans="1:9" s="142" customFormat="1" ht="12.75" customHeight="1">
      <c r="A251" s="242">
        <v>245</v>
      </c>
      <c r="B251" s="242" t="s">
        <v>248</v>
      </c>
      <c r="C251" s="242" t="s">
        <v>225</v>
      </c>
      <c r="D251" s="242">
        <v>465</v>
      </c>
      <c r="E251" s="242">
        <v>34.840000000000003</v>
      </c>
      <c r="F251" s="242">
        <v>11</v>
      </c>
      <c r="G251" s="242" t="s">
        <v>239</v>
      </c>
      <c r="H251" s="243" t="s">
        <v>212</v>
      </c>
      <c r="I251" s="243" t="s">
        <v>212</v>
      </c>
    </row>
    <row r="252" spans="1:9" s="142" customFormat="1" ht="12.75" customHeight="1">
      <c r="A252" s="242">
        <v>246</v>
      </c>
      <c r="B252" s="242" t="s">
        <v>257</v>
      </c>
      <c r="C252" s="242" t="s">
        <v>225</v>
      </c>
      <c r="D252" s="242">
        <v>495</v>
      </c>
      <c r="E252" s="242">
        <v>45.28</v>
      </c>
      <c r="F252" s="242">
        <v>11</v>
      </c>
      <c r="G252" s="242" t="s">
        <v>223</v>
      </c>
      <c r="H252" s="243" t="s">
        <v>212</v>
      </c>
      <c r="I252" s="243" t="s">
        <v>212</v>
      </c>
    </row>
    <row r="253" spans="1:9" s="142" customFormat="1" ht="12.75" customHeight="1">
      <c r="A253" s="242">
        <v>247</v>
      </c>
      <c r="B253" s="242" t="s">
        <v>256</v>
      </c>
      <c r="C253" s="242" t="s">
        <v>225</v>
      </c>
      <c r="D253" s="242">
        <v>955</v>
      </c>
      <c r="E253" s="242">
        <v>53.68</v>
      </c>
      <c r="F253" s="242">
        <v>13</v>
      </c>
      <c r="G253" s="242" t="s">
        <v>223</v>
      </c>
      <c r="H253" s="243" t="s">
        <v>212</v>
      </c>
      <c r="I253" s="243" t="s">
        <v>212</v>
      </c>
    </row>
    <row r="254" spans="1:9" s="142" customFormat="1" ht="12.75" customHeight="1">
      <c r="A254" s="242">
        <v>248</v>
      </c>
      <c r="B254" s="242" t="s">
        <v>228</v>
      </c>
      <c r="C254" s="242" t="s">
        <v>225</v>
      </c>
      <c r="D254" s="242">
        <v>324</v>
      </c>
      <c r="E254" s="242">
        <v>43.31</v>
      </c>
      <c r="F254" s="242">
        <v>9</v>
      </c>
      <c r="G254" s="242" t="s">
        <v>221</v>
      </c>
      <c r="H254" s="243" t="s">
        <v>212</v>
      </c>
      <c r="I254" s="243" t="s">
        <v>212</v>
      </c>
    </row>
    <row r="255" spans="1:9" s="142" customFormat="1" ht="12.75" customHeight="1">
      <c r="A255" s="242">
        <v>249</v>
      </c>
      <c r="B255" s="242" t="s">
        <v>273</v>
      </c>
      <c r="C255" s="242" t="s">
        <v>231</v>
      </c>
      <c r="D255" s="242">
        <v>1235</v>
      </c>
      <c r="E255" s="242">
        <v>61.9</v>
      </c>
      <c r="F255" s="242">
        <v>14</v>
      </c>
      <c r="G255" s="242" t="s">
        <v>223</v>
      </c>
      <c r="H255" s="243" t="s">
        <v>212</v>
      </c>
      <c r="I255" s="243" t="s">
        <v>212</v>
      </c>
    </row>
    <row r="256" spans="1:9" s="142" customFormat="1" ht="12.75" customHeight="1">
      <c r="A256" s="242">
        <v>250</v>
      </c>
      <c r="B256" s="242" t="s">
        <v>258</v>
      </c>
      <c r="C256" s="242" t="s">
        <v>225</v>
      </c>
      <c r="D256" s="242">
        <v>1765</v>
      </c>
      <c r="E256" s="242">
        <v>57.120000000000005</v>
      </c>
      <c r="F256" s="242">
        <v>16</v>
      </c>
      <c r="G256" s="242" t="s">
        <v>223</v>
      </c>
      <c r="H256" s="243" t="s">
        <v>212</v>
      </c>
      <c r="I256" s="243" t="s">
        <v>212</v>
      </c>
    </row>
    <row r="257" spans="1:9" s="142" customFormat="1" ht="12.75" customHeight="1">
      <c r="A257" s="242">
        <v>251</v>
      </c>
      <c r="B257" s="242" t="s">
        <v>259</v>
      </c>
      <c r="C257" s="242" t="s">
        <v>225</v>
      </c>
      <c r="D257" s="242">
        <v>1815</v>
      </c>
      <c r="E257" s="242">
        <v>57.59</v>
      </c>
      <c r="F257" s="242">
        <v>15</v>
      </c>
      <c r="G257" s="242" t="s">
        <v>223</v>
      </c>
      <c r="H257" s="243" t="s">
        <v>212</v>
      </c>
      <c r="I257" s="243" t="s">
        <v>212</v>
      </c>
    </row>
    <row r="258" spans="1:9" s="142" customFormat="1" ht="12.75" customHeight="1">
      <c r="A258" s="242">
        <v>252</v>
      </c>
      <c r="B258" s="242" t="s">
        <v>290</v>
      </c>
      <c r="C258" s="242" t="s">
        <v>225</v>
      </c>
      <c r="D258" s="242">
        <v>2176</v>
      </c>
      <c r="E258" s="242">
        <v>71.290000000000006</v>
      </c>
      <c r="F258" s="242">
        <v>16</v>
      </c>
      <c r="G258" s="242" t="s">
        <v>223</v>
      </c>
      <c r="H258" s="243" t="s">
        <v>212</v>
      </c>
      <c r="I258" s="243" t="s">
        <v>212</v>
      </c>
    </row>
    <row r="259" spans="1:9" s="142" customFormat="1" ht="12.75" customHeight="1">
      <c r="A259" s="242">
        <v>253</v>
      </c>
      <c r="B259" s="242" t="s">
        <v>254</v>
      </c>
      <c r="C259" s="242" t="s">
        <v>225</v>
      </c>
      <c r="D259" s="242">
        <v>337</v>
      </c>
      <c r="E259" s="242">
        <v>47.1</v>
      </c>
      <c r="F259" s="242">
        <v>8</v>
      </c>
      <c r="G259" s="242" t="s">
        <v>221</v>
      </c>
      <c r="H259" s="243" t="s">
        <v>212</v>
      </c>
      <c r="I259" s="243" t="s">
        <v>212</v>
      </c>
    </row>
    <row r="260" spans="1:9" s="142" customFormat="1" ht="12.75" customHeight="1">
      <c r="A260" s="242">
        <v>254</v>
      </c>
      <c r="B260" s="242" t="s">
        <v>227</v>
      </c>
      <c r="C260" s="242" t="s">
        <v>225</v>
      </c>
      <c r="D260" s="242">
        <v>298</v>
      </c>
      <c r="E260" s="242">
        <v>41.45</v>
      </c>
      <c r="F260" s="242">
        <v>9</v>
      </c>
      <c r="G260" s="242" t="s">
        <v>221</v>
      </c>
      <c r="H260" s="243" t="s">
        <v>212</v>
      </c>
      <c r="I260" s="243" t="s">
        <v>212</v>
      </c>
    </row>
    <row r="261" spans="1:9" s="142" customFormat="1" ht="12.75" customHeight="1">
      <c r="A261" s="242">
        <v>255</v>
      </c>
      <c r="B261" s="242" t="s">
        <v>249</v>
      </c>
      <c r="C261" s="242" t="s">
        <v>225</v>
      </c>
      <c r="D261" s="242">
        <v>1549</v>
      </c>
      <c r="E261" s="242">
        <v>67.210000000000008</v>
      </c>
      <c r="F261" s="242">
        <v>16</v>
      </c>
      <c r="G261" s="242" t="s">
        <v>223</v>
      </c>
      <c r="H261" s="243" t="s">
        <v>212</v>
      </c>
      <c r="I261" s="243" t="s">
        <v>212</v>
      </c>
    </row>
    <row r="262" spans="1:9" s="142" customFormat="1" ht="12.75" customHeight="1">
      <c r="A262" s="242">
        <v>256</v>
      </c>
      <c r="B262" s="242" t="s">
        <v>275</v>
      </c>
      <c r="C262" s="242" t="s">
        <v>225</v>
      </c>
      <c r="D262" s="242">
        <v>1238</v>
      </c>
      <c r="E262" s="242">
        <v>61.9</v>
      </c>
      <c r="F262" s="242">
        <v>14</v>
      </c>
      <c r="G262" s="242" t="s">
        <v>223</v>
      </c>
      <c r="H262" s="243" t="s">
        <v>212</v>
      </c>
      <c r="I262" s="243" t="s">
        <v>212</v>
      </c>
    </row>
    <row r="263" spans="1:9" s="142" customFormat="1" ht="12.75" customHeight="1">
      <c r="A263" s="242">
        <v>257</v>
      </c>
      <c r="B263" s="242" t="s">
        <v>251</v>
      </c>
      <c r="C263" s="242" t="s">
        <v>225</v>
      </c>
      <c r="D263" s="242">
        <v>163.57</v>
      </c>
      <c r="E263" s="242">
        <v>32.56</v>
      </c>
      <c r="F263" s="242">
        <v>8</v>
      </c>
      <c r="G263" s="242" t="s">
        <v>221</v>
      </c>
      <c r="H263" s="243" t="s">
        <v>212</v>
      </c>
      <c r="I263" s="243" t="s">
        <v>212</v>
      </c>
    </row>
    <row r="264" spans="1:9" s="142" customFormat="1" ht="12.75" customHeight="1">
      <c r="A264" s="242">
        <v>258</v>
      </c>
      <c r="B264" s="242" t="s">
        <v>244</v>
      </c>
      <c r="C264" s="242" t="s">
        <v>225</v>
      </c>
      <c r="D264" s="242">
        <v>337</v>
      </c>
      <c r="E264" s="242">
        <v>50.24</v>
      </c>
      <c r="F264" s="242">
        <v>9</v>
      </c>
      <c r="G264" s="242" t="s">
        <v>221</v>
      </c>
      <c r="H264" s="243" t="s">
        <v>212</v>
      </c>
      <c r="I264" s="243" t="s">
        <v>212</v>
      </c>
    </row>
    <row r="265" spans="1:9" s="142" customFormat="1" ht="12.75" customHeight="1">
      <c r="A265" s="242">
        <v>259</v>
      </c>
      <c r="B265" s="242" t="s">
        <v>285</v>
      </c>
      <c r="C265" s="242" t="s">
        <v>225</v>
      </c>
      <c r="D265" s="242">
        <v>1894</v>
      </c>
      <c r="E265" s="242">
        <v>62</v>
      </c>
      <c r="F265" s="242">
        <v>17</v>
      </c>
      <c r="G265" s="242" t="s">
        <v>223</v>
      </c>
      <c r="H265" s="243" t="s">
        <v>212</v>
      </c>
      <c r="I265" s="243" t="s">
        <v>212</v>
      </c>
    </row>
    <row r="266" spans="1:9" s="142" customFormat="1" ht="12.75" customHeight="1">
      <c r="A266" s="242">
        <v>260</v>
      </c>
      <c r="B266" s="242" t="s">
        <v>260</v>
      </c>
      <c r="C266" s="242" t="s">
        <v>231</v>
      </c>
      <c r="D266" s="242">
        <v>1489</v>
      </c>
      <c r="E266" s="242">
        <v>55.81</v>
      </c>
      <c r="F266" s="242">
        <v>0</v>
      </c>
      <c r="G266" s="242" t="s">
        <v>223</v>
      </c>
      <c r="H266" s="243" t="s">
        <v>212</v>
      </c>
      <c r="I266" s="243" t="s">
        <v>212</v>
      </c>
    </row>
    <row r="267" spans="1:9" s="142" customFormat="1" ht="12.75" customHeight="1">
      <c r="A267" s="242">
        <v>261</v>
      </c>
      <c r="B267" s="242" t="s">
        <v>278</v>
      </c>
      <c r="C267" s="242" t="s">
        <v>225</v>
      </c>
      <c r="D267" s="242">
        <v>359</v>
      </c>
      <c r="E267" s="242">
        <v>43.71</v>
      </c>
      <c r="F267" s="242">
        <v>12</v>
      </c>
      <c r="G267" s="242" t="s">
        <v>221</v>
      </c>
      <c r="H267" s="243" t="s">
        <v>212</v>
      </c>
      <c r="I267" s="243" t="s">
        <v>212</v>
      </c>
    </row>
    <row r="268" spans="1:9" s="142" customFormat="1" ht="12.75" customHeight="1">
      <c r="A268" s="242">
        <v>262</v>
      </c>
      <c r="B268" s="242" t="s">
        <v>222</v>
      </c>
      <c r="C268" s="242" t="s">
        <v>225</v>
      </c>
      <c r="D268" s="242">
        <v>2537</v>
      </c>
      <c r="E268" s="242">
        <v>67.930000000000007</v>
      </c>
      <c r="F268" s="242">
        <v>17</v>
      </c>
      <c r="G268" s="242" t="s">
        <v>223</v>
      </c>
      <c r="H268" s="243" t="s">
        <v>212</v>
      </c>
      <c r="I268" s="243" t="s">
        <v>212</v>
      </c>
    </row>
    <row r="269" spans="1:9" s="142" customFormat="1" ht="12.75" customHeight="1">
      <c r="A269" s="242">
        <v>263</v>
      </c>
      <c r="B269" s="242" t="s">
        <v>345</v>
      </c>
      <c r="C269" s="242" t="s">
        <v>291</v>
      </c>
      <c r="D269" s="242">
        <v>1370</v>
      </c>
      <c r="E269" s="242">
        <v>47.230000000000004</v>
      </c>
      <c r="F269" s="242">
        <v>15</v>
      </c>
      <c r="G269" s="242" t="s">
        <v>223</v>
      </c>
      <c r="H269" s="243" t="s">
        <v>212</v>
      </c>
      <c r="I269" s="243" t="s">
        <v>212</v>
      </c>
    </row>
    <row r="270" spans="1:9" s="142" customFormat="1" ht="12.75" customHeight="1">
      <c r="A270" s="242">
        <v>264</v>
      </c>
      <c r="B270" s="242" t="s">
        <v>346</v>
      </c>
      <c r="C270" s="242" t="s">
        <v>337</v>
      </c>
      <c r="D270" s="242">
        <v>4058</v>
      </c>
      <c r="E270" s="242">
        <v>87.78</v>
      </c>
      <c r="F270" s="242">
        <v>27</v>
      </c>
      <c r="G270" s="242" t="s">
        <v>347</v>
      </c>
      <c r="H270" s="243" t="s">
        <v>212</v>
      </c>
      <c r="I270" s="243" t="s">
        <v>212</v>
      </c>
    </row>
    <row r="271" spans="1:9" s="142" customFormat="1" ht="12.75" customHeight="1">
      <c r="A271" s="242">
        <v>265</v>
      </c>
      <c r="B271" s="242" t="s">
        <v>319</v>
      </c>
      <c r="C271" s="242" t="s">
        <v>225</v>
      </c>
      <c r="D271" s="242">
        <v>3829</v>
      </c>
      <c r="E271" s="242">
        <v>81.790000000000006</v>
      </c>
      <c r="F271" s="242">
        <v>19</v>
      </c>
      <c r="G271" s="242" t="s">
        <v>223</v>
      </c>
      <c r="H271" s="243" t="s">
        <v>212</v>
      </c>
      <c r="I271" s="243" t="s">
        <v>212</v>
      </c>
    </row>
    <row r="272" spans="1:9" s="142" customFormat="1" ht="12.75" customHeight="1">
      <c r="A272" s="242">
        <v>266</v>
      </c>
      <c r="B272" s="242" t="s">
        <v>238</v>
      </c>
      <c r="C272" s="242" t="s">
        <v>225</v>
      </c>
      <c r="D272" s="242">
        <v>1649</v>
      </c>
      <c r="E272" s="242">
        <v>57.25</v>
      </c>
      <c r="F272" s="242">
        <v>13</v>
      </c>
      <c r="G272" s="242" t="s">
        <v>239</v>
      </c>
      <c r="H272" s="243" t="s">
        <v>212</v>
      </c>
      <c r="I272" s="243" t="s">
        <v>212</v>
      </c>
    </row>
    <row r="273" spans="1:9" s="142" customFormat="1" ht="12.75" customHeight="1">
      <c r="A273" s="242">
        <v>267</v>
      </c>
      <c r="B273" s="242" t="s">
        <v>246</v>
      </c>
      <c r="C273" s="242" t="s">
        <v>225</v>
      </c>
      <c r="D273" s="242">
        <v>449</v>
      </c>
      <c r="E273" s="242">
        <v>28.650000000000002</v>
      </c>
      <c r="F273" s="242">
        <v>11</v>
      </c>
      <c r="G273" s="242" t="s">
        <v>239</v>
      </c>
      <c r="H273" s="243" t="s">
        <v>212</v>
      </c>
      <c r="I273" s="243" t="s">
        <v>212</v>
      </c>
    </row>
    <row r="274" spans="1:9" s="142" customFormat="1" ht="12.75" customHeight="1">
      <c r="A274" s="242">
        <v>268</v>
      </c>
      <c r="B274" s="242" t="s">
        <v>248</v>
      </c>
      <c r="C274" s="242" t="s">
        <v>225</v>
      </c>
      <c r="D274" s="242">
        <v>465</v>
      </c>
      <c r="E274" s="242">
        <v>34.840000000000003</v>
      </c>
      <c r="F274" s="242">
        <v>11</v>
      </c>
      <c r="G274" s="242" t="s">
        <v>239</v>
      </c>
      <c r="H274" s="243" t="s">
        <v>212</v>
      </c>
      <c r="I274" s="243" t="s">
        <v>212</v>
      </c>
    </row>
    <row r="275" spans="1:9" s="142" customFormat="1" ht="12.75" customHeight="1">
      <c r="A275" s="242">
        <v>269</v>
      </c>
      <c r="B275" s="242" t="s">
        <v>280</v>
      </c>
      <c r="C275" s="242" t="s">
        <v>225</v>
      </c>
      <c r="D275" s="242">
        <v>4067</v>
      </c>
      <c r="E275" s="242">
        <v>87.78</v>
      </c>
      <c r="F275" s="242">
        <v>27</v>
      </c>
      <c r="G275" s="242" t="s">
        <v>276</v>
      </c>
      <c r="H275" s="243" t="s">
        <v>212</v>
      </c>
      <c r="I275" s="243" t="s">
        <v>212</v>
      </c>
    </row>
    <row r="276" spans="1:9" s="142" customFormat="1" ht="12.75" customHeight="1">
      <c r="A276" s="242">
        <v>270</v>
      </c>
      <c r="B276" s="242" t="s">
        <v>261</v>
      </c>
      <c r="C276" s="242" t="s">
        <v>225</v>
      </c>
      <c r="D276" s="242">
        <v>4721</v>
      </c>
      <c r="E276" s="242">
        <v>110.72</v>
      </c>
      <c r="F276" s="242">
        <v>18</v>
      </c>
      <c r="G276" s="242" t="s">
        <v>209</v>
      </c>
      <c r="H276" s="243" t="s">
        <v>212</v>
      </c>
      <c r="I276" s="243" t="s">
        <v>212</v>
      </c>
    </row>
    <row r="277" spans="1:9" s="142" customFormat="1" ht="12.75" customHeight="1">
      <c r="A277" s="242">
        <v>271</v>
      </c>
      <c r="B277" s="242" t="s">
        <v>227</v>
      </c>
      <c r="C277" s="242" t="s">
        <v>225</v>
      </c>
      <c r="D277" s="242">
        <v>298</v>
      </c>
      <c r="E277" s="242">
        <v>41.45</v>
      </c>
      <c r="F277" s="242">
        <v>9</v>
      </c>
      <c r="G277" s="242" t="s">
        <v>221</v>
      </c>
      <c r="H277" s="243" t="s">
        <v>212</v>
      </c>
      <c r="I277" s="243" t="s">
        <v>212</v>
      </c>
    </row>
    <row r="278" spans="1:9" s="142" customFormat="1" ht="12.75" customHeight="1">
      <c r="A278" s="242">
        <v>272</v>
      </c>
      <c r="B278" s="242" t="s">
        <v>227</v>
      </c>
      <c r="C278" s="242" t="s">
        <v>225</v>
      </c>
      <c r="D278" s="242">
        <v>298</v>
      </c>
      <c r="E278" s="242">
        <v>41.45</v>
      </c>
      <c r="F278" s="242">
        <v>9</v>
      </c>
      <c r="G278" s="242" t="s">
        <v>221</v>
      </c>
      <c r="H278" s="243" t="s">
        <v>212</v>
      </c>
      <c r="I278" s="243" t="s">
        <v>212</v>
      </c>
    </row>
    <row r="279" spans="1:9" s="142" customFormat="1" ht="12.75" customHeight="1">
      <c r="A279" s="242">
        <v>273</v>
      </c>
      <c r="B279" s="242" t="s">
        <v>245</v>
      </c>
      <c r="C279" s="242" t="s">
        <v>225</v>
      </c>
      <c r="D279" s="242">
        <v>482</v>
      </c>
      <c r="E279" s="242">
        <v>50.38</v>
      </c>
      <c r="F279" s="242">
        <v>10</v>
      </c>
      <c r="G279" s="242" t="s">
        <v>223</v>
      </c>
      <c r="H279" s="243" t="s">
        <v>212</v>
      </c>
      <c r="I279" s="243" t="s">
        <v>212</v>
      </c>
    </row>
    <row r="280" spans="1:9" s="142" customFormat="1" ht="12.75" customHeight="1">
      <c r="A280" s="242">
        <v>274</v>
      </c>
      <c r="B280" s="242" t="s">
        <v>234</v>
      </c>
      <c r="C280" s="242" t="s">
        <v>225</v>
      </c>
      <c r="D280" s="242">
        <v>2312</v>
      </c>
      <c r="E280" s="242">
        <v>62.4</v>
      </c>
      <c r="F280" s="242">
        <v>15</v>
      </c>
      <c r="G280" s="242" t="s">
        <v>223</v>
      </c>
      <c r="H280" s="243" t="s">
        <v>212</v>
      </c>
      <c r="I280" s="243" t="s">
        <v>212</v>
      </c>
    </row>
    <row r="281" spans="1:9" s="142" customFormat="1" ht="12.75" customHeight="1">
      <c r="A281" s="242">
        <v>275</v>
      </c>
      <c r="B281" s="242" t="s">
        <v>227</v>
      </c>
      <c r="C281" s="242" t="s">
        <v>225</v>
      </c>
      <c r="D281" s="242">
        <v>298</v>
      </c>
      <c r="E281" s="242">
        <v>41.45</v>
      </c>
      <c r="F281" s="242">
        <v>9</v>
      </c>
      <c r="G281" s="242" t="s">
        <v>221</v>
      </c>
      <c r="H281" s="243" t="s">
        <v>212</v>
      </c>
      <c r="I281" s="243" t="s">
        <v>212</v>
      </c>
    </row>
    <row r="282" spans="1:9" s="142" customFormat="1" ht="12.75" customHeight="1">
      <c r="A282" s="242">
        <v>276</v>
      </c>
      <c r="B282" s="242" t="s">
        <v>227</v>
      </c>
      <c r="C282" s="242" t="s">
        <v>225</v>
      </c>
      <c r="D282" s="242">
        <v>298</v>
      </c>
      <c r="E282" s="242">
        <v>41.45</v>
      </c>
      <c r="F282" s="242">
        <v>9</v>
      </c>
      <c r="G282" s="242" t="s">
        <v>221</v>
      </c>
      <c r="H282" s="243" t="s">
        <v>212</v>
      </c>
      <c r="I282" s="243" t="s">
        <v>212</v>
      </c>
    </row>
    <row r="283" spans="1:9" s="142" customFormat="1" ht="12.75" customHeight="1">
      <c r="A283" s="242">
        <v>277</v>
      </c>
      <c r="B283" s="242" t="s">
        <v>294</v>
      </c>
      <c r="C283" s="242" t="s">
        <v>225</v>
      </c>
      <c r="D283" s="242">
        <v>1502</v>
      </c>
      <c r="E283" s="242">
        <v>61.88</v>
      </c>
      <c r="F283" s="242">
        <v>13</v>
      </c>
      <c r="G283" s="242" t="s">
        <v>223</v>
      </c>
      <c r="H283" s="243" t="s">
        <v>212</v>
      </c>
      <c r="I283" s="243" t="s">
        <v>212</v>
      </c>
    </row>
    <row r="284" spans="1:9" s="142" customFormat="1" ht="12.75" customHeight="1">
      <c r="A284" s="242">
        <v>278</v>
      </c>
      <c r="B284" s="242" t="s">
        <v>242</v>
      </c>
      <c r="C284" s="242" t="s">
        <v>225</v>
      </c>
      <c r="D284" s="242">
        <v>1922</v>
      </c>
      <c r="E284" s="242">
        <v>58.63</v>
      </c>
      <c r="F284" s="242">
        <v>12</v>
      </c>
      <c r="G284" s="242" t="s">
        <v>223</v>
      </c>
      <c r="H284" s="243" t="s">
        <v>212</v>
      </c>
      <c r="I284" s="243" t="s">
        <v>212</v>
      </c>
    </row>
    <row r="285" spans="1:9" s="142" customFormat="1" ht="12.75" customHeight="1">
      <c r="A285" s="242">
        <v>279</v>
      </c>
      <c r="B285" s="242" t="s">
        <v>227</v>
      </c>
      <c r="C285" s="242" t="s">
        <v>225</v>
      </c>
      <c r="D285" s="242">
        <v>298</v>
      </c>
      <c r="E285" s="242">
        <v>41.45</v>
      </c>
      <c r="F285" s="242">
        <v>9</v>
      </c>
      <c r="G285" s="242" t="s">
        <v>221</v>
      </c>
      <c r="H285" s="243" t="s">
        <v>212</v>
      </c>
      <c r="I285" s="243" t="s">
        <v>212</v>
      </c>
    </row>
    <row r="286" spans="1:9" s="142" customFormat="1" ht="12.75" customHeight="1">
      <c r="A286" s="242">
        <v>280</v>
      </c>
      <c r="B286" s="242" t="s">
        <v>227</v>
      </c>
      <c r="C286" s="242" t="s">
        <v>225</v>
      </c>
      <c r="D286" s="242">
        <v>298</v>
      </c>
      <c r="E286" s="242">
        <v>41.45</v>
      </c>
      <c r="F286" s="242">
        <v>9</v>
      </c>
      <c r="G286" s="242" t="s">
        <v>221</v>
      </c>
      <c r="H286" s="243" t="s">
        <v>212</v>
      </c>
      <c r="I286" s="243" t="s">
        <v>212</v>
      </c>
    </row>
    <row r="287" spans="1:9" s="142" customFormat="1" ht="12.75" customHeight="1">
      <c r="A287" s="242">
        <v>281</v>
      </c>
      <c r="B287" s="242" t="s">
        <v>234</v>
      </c>
      <c r="C287" s="242" t="s">
        <v>225</v>
      </c>
      <c r="D287" s="242">
        <v>2312</v>
      </c>
      <c r="E287" s="242">
        <v>62.4</v>
      </c>
      <c r="F287" s="242">
        <v>15</v>
      </c>
      <c r="G287" s="242" t="s">
        <v>223</v>
      </c>
      <c r="H287" s="243" t="s">
        <v>212</v>
      </c>
      <c r="I287" s="243" t="s">
        <v>212</v>
      </c>
    </row>
    <row r="288" spans="1:9" s="142" customFormat="1" ht="12.75" customHeight="1">
      <c r="A288" s="242">
        <v>282</v>
      </c>
      <c r="B288" s="242" t="s">
        <v>232</v>
      </c>
      <c r="C288" s="242" t="s">
        <v>225</v>
      </c>
      <c r="D288" s="242">
        <v>325</v>
      </c>
      <c r="E288" s="242">
        <v>43.34</v>
      </c>
      <c r="F288" s="242">
        <v>9</v>
      </c>
      <c r="G288" s="242" t="s">
        <v>221</v>
      </c>
      <c r="H288" s="243" t="s">
        <v>212</v>
      </c>
      <c r="I288" s="243" t="s">
        <v>212</v>
      </c>
    </row>
    <row r="289" spans="1:9" s="142" customFormat="1" ht="12.75" customHeight="1">
      <c r="A289" s="242">
        <v>283</v>
      </c>
      <c r="B289" s="242" t="s">
        <v>227</v>
      </c>
      <c r="C289" s="242" t="s">
        <v>225</v>
      </c>
      <c r="D289" s="242">
        <v>298</v>
      </c>
      <c r="E289" s="242">
        <v>41.45</v>
      </c>
      <c r="F289" s="242">
        <v>9</v>
      </c>
      <c r="G289" s="242" t="s">
        <v>221</v>
      </c>
      <c r="H289" s="243" t="s">
        <v>212</v>
      </c>
      <c r="I289" s="243" t="s">
        <v>212</v>
      </c>
    </row>
    <row r="290" spans="1:9" s="142" customFormat="1" ht="12.75" customHeight="1">
      <c r="A290" s="242">
        <v>284</v>
      </c>
      <c r="B290" s="242" t="s">
        <v>260</v>
      </c>
      <c r="C290" s="242" t="s">
        <v>231</v>
      </c>
      <c r="D290" s="242">
        <v>1489</v>
      </c>
      <c r="E290" s="242">
        <v>55.81</v>
      </c>
      <c r="F290" s="242">
        <v>0</v>
      </c>
      <c r="G290" s="242" t="s">
        <v>223</v>
      </c>
      <c r="H290" s="243" t="s">
        <v>212</v>
      </c>
      <c r="I290" s="243" t="s">
        <v>212</v>
      </c>
    </row>
    <row r="291" spans="1:9" s="142" customFormat="1" ht="12.75" customHeight="1">
      <c r="A291" s="242">
        <v>285</v>
      </c>
      <c r="B291" s="242" t="s">
        <v>227</v>
      </c>
      <c r="C291" s="242" t="s">
        <v>225</v>
      </c>
      <c r="D291" s="242">
        <v>298</v>
      </c>
      <c r="E291" s="242">
        <v>41.45</v>
      </c>
      <c r="F291" s="242">
        <v>9</v>
      </c>
      <c r="G291" s="242" t="s">
        <v>221</v>
      </c>
      <c r="H291" s="243" t="s">
        <v>212</v>
      </c>
      <c r="I291" s="243" t="s">
        <v>212</v>
      </c>
    </row>
    <row r="292" spans="1:9" s="142" customFormat="1" ht="12.75" customHeight="1">
      <c r="A292" s="242">
        <v>286</v>
      </c>
      <c r="B292" s="242" t="s">
        <v>261</v>
      </c>
      <c r="C292" s="242" t="s">
        <v>225</v>
      </c>
      <c r="D292" s="242">
        <v>4721</v>
      </c>
      <c r="E292" s="242">
        <v>110.72</v>
      </c>
      <c r="F292" s="242">
        <v>18</v>
      </c>
      <c r="G292" s="242" t="s">
        <v>209</v>
      </c>
      <c r="H292" s="243" t="s">
        <v>212</v>
      </c>
      <c r="I292" s="243" t="s">
        <v>212</v>
      </c>
    </row>
    <row r="293" spans="1:9" s="142" customFormat="1" ht="12.75" customHeight="1">
      <c r="A293" s="242">
        <v>287</v>
      </c>
      <c r="B293" s="242" t="s">
        <v>237</v>
      </c>
      <c r="C293" s="242" t="s">
        <v>225</v>
      </c>
      <c r="D293" s="242">
        <v>2542</v>
      </c>
      <c r="E293" s="242">
        <v>67.930000000000007</v>
      </c>
      <c r="F293" s="242">
        <v>17</v>
      </c>
      <c r="G293" s="242" t="s">
        <v>223</v>
      </c>
      <c r="H293" s="243" t="s">
        <v>212</v>
      </c>
      <c r="I293" s="243" t="s">
        <v>212</v>
      </c>
    </row>
    <row r="294" spans="1:9" s="142" customFormat="1" ht="12.75" customHeight="1">
      <c r="A294" s="242">
        <v>288</v>
      </c>
      <c r="B294" s="242" t="s">
        <v>243</v>
      </c>
      <c r="C294" s="242" t="s">
        <v>225</v>
      </c>
      <c r="D294" s="242">
        <v>1674</v>
      </c>
      <c r="E294" s="242">
        <v>55.870000000000005</v>
      </c>
      <c r="F294" s="242">
        <v>16</v>
      </c>
      <c r="G294" s="242" t="s">
        <v>223</v>
      </c>
      <c r="H294" s="243" t="s">
        <v>212</v>
      </c>
      <c r="I294" s="243" t="s">
        <v>212</v>
      </c>
    </row>
    <row r="295" spans="1:9" s="142" customFormat="1" ht="12.75" customHeight="1">
      <c r="A295" s="242">
        <v>289</v>
      </c>
      <c r="B295" s="242" t="s">
        <v>277</v>
      </c>
      <c r="C295" s="242" t="s">
        <v>225</v>
      </c>
      <c r="D295" s="242">
        <v>93.13</v>
      </c>
      <c r="E295" s="242">
        <v>28.23</v>
      </c>
      <c r="F295" s="242">
        <v>6</v>
      </c>
      <c r="G295" s="242" t="s">
        <v>221</v>
      </c>
      <c r="H295" s="243" t="s">
        <v>212</v>
      </c>
      <c r="I295" s="243" t="s">
        <v>212</v>
      </c>
    </row>
    <row r="296" spans="1:9" s="142" customFormat="1" ht="12.75" customHeight="1">
      <c r="A296" s="242">
        <v>290</v>
      </c>
      <c r="B296" s="242" t="s">
        <v>229</v>
      </c>
      <c r="C296" s="242" t="s">
        <v>225</v>
      </c>
      <c r="D296" s="242">
        <v>163.47</v>
      </c>
      <c r="E296" s="242">
        <v>32.56</v>
      </c>
      <c r="F296" s="242">
        <v>8</v>
      </c>
      <c r="G296" s="242" t="s">
        <v>221</v>
      </c>
      <c r="H296" s="243" t="s">
        <v>212</v>
      </c>
      <c r="I296" s="243" t="s">
        <v>212</v>
      </c>
    </row>
    <row r="297" spans="1:9" s="142" customFormat="1" ht="12.75" customHeight="1">
      <c r="A297" s="242">
        <v>291</v>
      </c>
      <c r="B297" s="242" t="s">
        <v>227</v>
      </c>
      <c r="C297" s="242" t="s">
        <v>225</v>
      </c>
      <c r="D297" s="242">
        <v>298</v>
      </c>
      <c r="E297" s="242">
        <v>41.45</v>
      </c>
      <c r="F297" s="242">
        <v>9</v>
      </c>
      <c r="G297" s="242" t="s">
        <v>221</v>
      </c>
      <c r="H297" s="243" t="s">
        <v>212</v>
      </c>
      <c r="I297" s="243" t="s">
        <v>212</v>
      </c>
    </row>
    <row r="298" spans="1:9" s="142" customFormat="1" ht="12.75" customHeight="1">
      <c r="A298" s="242">
        <v>292</v>
      </c>
      <c r="B298" s="242" t="s">
        <v>226</v>
      </c>
      <c r="C298" s="242" t="s">
        <v>225</v>
      </c>
      <c r="D298" s="242">
        <v>1402</v>
      </c>
      <c r="E298" s="242">
        <v>55.68</v>
      </c>
      <c r="F298" s="242">
        <v>14</v>
      </c>
      <c r="G298" s="242" t="s">
        <v>223</v>
      </c>
      <c r="H298" s="243" t="s">
        <v>212</v>
      </c>
      <c r="I298" s="243" t="s">
        <v>212</v>
      </c>
    </row>
    <row r="299" spans="1:9" s="142" customFormat="1" ht="12.75" customHeight="1">
      <c r="A299" s="242">
        <v>293</v>
      </c>
      <c r="B299" s="242" t="s">
        <v>227</v>
      </c>
      <c r="C299" s="242" t="s">
        <v>225</v>
      </c>
      <c r="D299" s="242">
        <v>298</v>
      </c>
      <c r="E299" s="242">
        <v>41.45</v>
      </c>
      <c r="F299" s="242">
        <v>9</v>
      </c>
      <c r="G299" s="242" t="s">
        <v>221</v>
      </c>
      <c r="H299" s="243" t="s">
        <v>212</v>
      </c>
      <c r="I299" s="243" t="s">
        <v>212</v>
      </c>
    </row>
    <row r="300" spans="1:9" s="142" customFormat="1" ht="12.75" customHeight="1">
      <c r="A300" s="242">
        <v>294</v>
      </c>
      <c r="B300" s="242" t="s">
        <v>296</v>
      </c>
      <c r="C300" s="242" t="s">
        <v>225</v>
      </c>
      <c r="D300" s="242">
        <v>2899</v>
      </c>
      <c r="E300" s="242">
        <v>69</v>
      </c>
      <c r="F300" s="242">
        <v>17</v>
      </c>
      <c r="G300" s="242" t="s">
        <v>223</v>
      </c>
      <c r="H300" s="243" t="s">
        <v>212</v>
      </c>
      <c r="I300" s="243" t="s">
        <v>212</v>
      </c>
    </row>
    <row r="301" spans="1:9" s="142" customFormat="1" ht="12.75" customHeight="1">
      <c r="A301" s="242">
        <v>295</v>
      </c>
      <c r="B301" s="242" t="s">
        <v>257</v>
      </c>
      <c r="C301" s="242" t="s">
        <v>225</v>
      </c>
      <c r="D301" s="242">
        <v>495</v>
      </c>
      <c r="E301" s="242">
        <v>45.28</v>
      </c>
      <c r="F301" s="242">
        <v>11</v>
      </c>
      <c r="G301" s="242" t="s">
        <v>223</v>
      </c>
      <c r="H301" s="243" t="s">
        <v>212</v>
      </c>
      <c r="I301" s="243" t="s">
        <v>212</v>
      </c>
    </row>
    <row r="302" spans="1:9" s="142" customFormat="1" ht="12.75" customHeight="1">
      <c r="A302" s="242">
        <v>296</v>
      </c>
      <c r="B302" s="242" t="s">
        <v>241</v>
      </c>
      <c r="C302" s="242" t="s">
        <v>225</v>
      </c>
      <c r="D302" s="242">
        <v>1815</v>
      </c>
      <c r="E302" s="242">
        <v>57.59</v>
      </c>
      <c r="F302" s="242">
        <v>15</v>
      </c>
      <c r="G302" s="242" t="s">
        <v>223</v>
      </c>
      <c r="H302" s="243" t="s">
        <v>212</v>
      </c>
      <c r="I302" s="243" t="s">
        <v>212</v>
      </c>
    </row>
    <row r="303" spans="1:9" s="142" customFormat="1" ht="12.75" customHeight="1">
      <c r="A303" s="242">
        <v>297</v>
      </c>
      <c r="B303" s="242" t="s">
        <v>259</v>
      </c>
      <c r="C303" s="242" t="s">
        <v>225</v>
      </c>
      <c r="D303" s="242">
        <v>1815</v>
      </c>
      <c r="E303" s="242">
        <v>57.59</v>
      </c>
      <c r="F303" s="242">
        <v>15</v>
      </c>
      <c r="G303" s="242" t="s">
        <v>223</v>
      </c>
      <c r="H303" s="243" t="s">
        <v>212</v>
      </c>
      <c r="I303" s="243" t="s">
        <v>212</v>
      </c>
    </row>
    <row r="304" spans="1:9" s="142" customFormat="1" ht="12.75" customHeight="1">
      <c r="A304" s="242">
        <v>298</v>
      </c>
      <c r="B304" s="242" t="s">
        <v>227</v>
      </c>
      <c r="C304" s="242" t="s">
        <v>225</v>
      </c>
      <c r="D304" s="242">
        <v>298</v>
      </c>
      <c r="E304" s="242">
        <v>41.45</v>
      </c>
      <c r="F304" s="242">
        <v>9</v>
      </c>
      <c r="G304" s="242" t="s">
        <v>221</v>
      </c>
      <c r="H304" s="243" t="s">
        <v>212</v>
      </c>
      <c r="I304" s="243" t="s">
        <v>212</v>
      </c>
    </row>
    <row r="305" spans="1:9" s="142" customFormat="1" ht="12.75" customHeight="1">
      <c r="A305" s="242">
        <v>299</v>
      </c>
      <c r="B305" s="242" t="s">
        <v>242</v>
      </c>
      <c r="C305" s="242" t="s">
        <v>225</v>
      </c>
      <c r="D305" s="242">
        <v>1922</v>
      </c>
      <c r="E305" s="242">
        <v>58.63</v>
      </c>
      <c r="F305" s="242">
        <v>12</v>
      </c>
      <c r="G305" s="242" t="s">
        <v>223</v>
      </c>
      <c r="H305" s="243" t="s">
        <v>212</v>
      </c>
      <c r="I305" s="243" t="s">
        <v>212</v>
      </c>
    </row>
    <row r="306" spans="1:9" s="142" customFormat="1" ht="12.75" customHeight="1">
      <c r="A306" s="242">
        <v>300</v>
      </c>
      <c r="B306" s="242" t="s">
        <v>348</v>
      </c>
      <c r="C306" s="242" t="s">
        <v>225</v>
      </c>
      <c r="D306" s="242">
        <v>62</v>
      </c>
      <c r="E306" s="242">
        <v>22.02</v>
      </c>
      <c r="F306" s="242">
        <v>0</v>
      </c>
      <c r="G306" s="242" t="s">
        <v>221</v>
      </c>
      <c r="H306" s="243" t="s">
        <v>212</v>
      </c>
      <c r="I306" s="243" t="s">
        <v>212</v>
      </c>
    </row>
    <row r="307" spans="1:9" s="142" customFormat="1" ht="12.75" customHeight="1">
      <c r="A307" s="242">
        <v>301</v>
      </c>
      <c r="B307" s="242" t="s">
        <v>261</v>
      </c>
      <c r="C307" s="242" t="s">
        <v>225</v>
      </c>
      <c r="D307" s="242">
        <v>4721</v>
      </c>
      <c r="E307" s="242">
        <v>110.72</v>
      </c>
      <c r="F307" s="242">
        <v>18</v>
      </c>
      <c r="G307" s="242" t="s">
        <v>209</v>
      </c>
      <c r="H307" s="243" t="s">
        <v>212</v>
      </c>
      <c r="I307" s="243" t="s">
        <v>212</v>
      </c>
    </row>
    <row r="308" spans="1:9" s="142" customFormat="1" ht="12.75" customHeight="1">
      <c r="A308" s="242">
        <v>302</v>
      </c>
      <c r="B308" s="242" t="s">
        <v>226</v>
      </c>
      <c r="C308" s="242" t="s">
        <v>225</v>
      </c>
      <c r="D308" s="242">
        <v>1402</v>
      </c>
      <c r="E308" s="242">
        <v>55.68</v>
      </c>
      <c r="F308" s="242">
        <v>14</v>
      </c>
      <c r="G308" s="242" t="s">
        <v>223</v>
      </c>
      <c r="H308" s="243" t="s">
        <v>212</v>
      </c>
      <c r="I308" s="243" t="s">
        <v>212</v>
      </c>
    </row>
    <row r="309" spans="1:9" s="142" customFormat="1" ht="12.75" customHeight="1">
      <c r="A309" s="242">
        <v>303</v>
      </c>
      <c r="B309" s="242" t="s">
        <v>238</v>
      </c>
      <c r="C309" s="242" t="s">
        <v>225</v>
      </c>
      <c r="D309" s="242">
        <v>1649</v>
      </c>
      <c r="E309" s="242">
        <v>57.25</v>
      </c>
      <c r="F309" s="242">
        <v>13</v>
      </c>
      <c r="G309" s="242" t="s">
        <v>239</v>
      </c>
      <c r="H309" s="243" t="s">
        <v>212</v>
      </c>
      <c r="I309" s="243" t="s">
        <v>212</v>
      </c>
    </row>
    <row r="310" spans="1:9" s="142" customFormat="1" ht="12.75" customHeight="1">
      <c r="A310" s="242">
        <v>304</v>
      </c>
      <c r="B310" s="242" t="s">
        <v>232</v>
      </c>
      <c r="C310" s="242" t="s">
        <v>225</v>
      </c>
      <c r="D310" s="242">
        <v>325</v>
      </c>
      <c r="E310" s="242">
        <v>43.34</v>
      </c>
      <c r="F310" s="242">
        <v>9</v>
      </c>
      <c r="G310" s="242" t="s">
        <v>221</v>
      </c>
      <c r="H310" s="243" t="s">
        <v>212</v>
      </c>
      <c r="I310" s="243" t="s">
        <v>212</v>
      </c>
    </row>
    <row r="311" spans="1:9" s="142" customFormat="1" ht="12.75" customHeight="1">
      <c r="A311" s="242">
        <v>305</v>
      </c>
      <c r="B311" s="242" t="s">
        <v>251</v>
      </c>
      <c r="C311" s="242" t="s">
        <v>225</v>
      </c>
      <c r="D311" s="242">
        <v>163.57</v>
      </c>
      <c r="E311" s="242">
        <v>32.56</v>
      </c>
      <c r="F311" s="242">
        <v>8</v>
      </c>
      <c r="G311" s="242" t="s">
        <v>221</v>
      </c>
      <c r="H311" s="243" t="s">
        <v>212</v>
      </c>
      <c r="I311" s="243" t="s">
        <v>212</v>
      </c>
    </row>
    <row r="312" spans="1:9" s="142" customFormat="1" ht="12.75" customHeight="1">
      <c r="A312" s="242">
        <v>306</v>
      </c>
      <c r="B312" s="242" t="s">
        <v>255</v>
      </c>
      <c r="C312" s="242" t="s">
        <v>231</v>
      </c>
      <c r="D312" s="242">
        <v>3764</v>
      </c>
      <c r="E312" s="242">
        <v>81.93</v>
      </c>
      <c r="F312" s="242">
        <v>20</v>
      </c>
      <c r="G312" s="242" t="s">
        <v>223</v>
      </c>
      <c r="H312" s="243" t="s">
        <v>212</v>
      </c>
      <c r="I312" s="243" t="s">
        <v>212</v>
      </c>
    </row>
    <row r="313" spans="1:9" s="142" customFormat="1" ht="12.75" customHeight="1">
      <c r="A313" s="242">
        <v>307</v>
      </c>
      <c r="B313" s="242" t="s">
        <v>244</v>
      </c>
      <c r="C313" s="242" t="s">
        <v>225</v>
      </c>
      <c r="D313" s="242">
        <v>337</v>
      </c>
      <c r="E313" s="242">
        <v>50.24</v>
      </c>
      <c r="F313" s="242">
        <v>9</v>
      </c>
      <c r="G313" s="242" t="s">
        <v>221</v>
      </c>
      <c r="H313" s="243" t="s">
        <v>212</v>
      </c>
      <c r="I313" s="243" t="s">
        <v>212</v>
      </c>
    </row>
    <row r="314" spans="1:9" s="142" customFormat="1" ht="12.75" customHeight="1">
      <c r="A314" s="242">
        <v>308</v>
      </c>
      <c r="B314" s="242" t="s">
        <v>282</v>
      </c>
      <c r="C314" s="242" t="s">
        <v>225</v>
      </c>
      <c r="D314" s="242">
        <v>851</v>
      </c>
      <c r="E314" s="242">
        <v>53.03</v>
      </c>
      <c r="F314" s="242">
        <v>12</v>
      </c>
      <c r="G314" s="242" t="s">
        <v>223</v>
      </c>
      <c r="H314" s="243" t="s">
        <v>212</v>
      </c>
      <c r="I314" s="243" t="s">
        <v>212</v>
      </c>
    </row>
    <row r="315" spans="1:9" s="142" customFormat="1" ht="12.75" customHeight="1">
      <c r="A315" s="242">
        <v>309</v>
      </c>
      <c r="B315" s="242" t="s">
        <v>255</v>
      </c>
      <c r="C315" s="242" t="s">
        <v>231</v>
      </c>
      <c r="D315" s="242">
        <v>3764</v>
      </c>
      <c r="E315" s="242">
        <v>81.93</v>
      </c>
      <c r="F315" s="242">
        <v>20</v>
      </c>
      <c r="G315" s="242" t="s">
        <v>223</v>
      </c>
      <c r="H315" s="243" t="s">
        <v>212</v>
      </c>
      <c r="I315" s="243" t="s">
        <v>212</v>
      </c>
    </row>
    <row r="316" spans="1:9" s="142" customFormat="1" ht="12.75" customHeight="1">
      <c r="A316" s="242">
        <v>310</v>
      </c>
      <c r="B316" s="242" t="s">
        <v>233</v>
      </c>
      <c r="C316" s="242" t="s">
        <v>225</v>
      </c>
      <c r="D316" s="242">
        <v>1373</v>
      </c>
      <c r="E316" s="242">
        <v>52.57</v>
      </c>
      <c r="F316" s="242">
        <v>16</v>
      </c>
      <c r="G316" s="242" t="s">
        <v>223</v>
      </c>
      <c r="H316" s="243" t="s">
        <v>212</v>
      </c>
      <c r="I316" s="243" t="s">
        <v>212</v>
      </c>
    </row>
    <row r="317" spans="1:9" s="142" customFormat="1" ht="12.75" customHeight="1">
      <c r="A317" s="242">
        <v>311</v>
      </c>
      <c r="B317" s="242" t="s">
        <v>277</v>
      </c>
      <c r="C317" s="242" t="s">
        <v>225</v>
      </c>
      <c r="D317" s="242">
        <v>93.13</v>
      </c>
      <c r="E317" s="242">
        <v>28.23</v>
      </c>
      <c r="F317" s="242">
        <v>6</v>
      </c>
      <c r="G317" s="242" t="s">
        <v>221</v>
      </c>
      <c r="H317" s="243" t="s">
        <v>212</v>
      </c>
      <c r="I317" s="243" t="s">
        <v>212</v>
      </c>
    </row>
    <row r="318" spans="1:9" s="142" customFormat="1" ht="12.75" customHeight="1">
      <c r="A318" s="242">
        <v>312</v>
      </c>
      <c r="B318" s="242" t="s">
        <v>254</v>
      </c>
      <c r="C318" s="242" t="s">
        <v>225</v>
      </c>
      <c r="D318" s="242">
        <v>337</v>
      </c>
      <c r="E318" s="242">
        <v>47.1</v>
      </c>
      <c r="F318" s="242">
        <v>8</v>
      </c>
      <c r="G318" s="242" t="s">
        <v>221</v>
      </c>
      <c r="H318" s="243" t="s">
        <v>212</v>
      </c>
      <c r="I318" s="243" t="s">
        <v>212</v>
      </c>
    </row>
    <row r="319" spans="1:9" s="142" customFormat="1" ht="12.75" customHeight="1">
      <c r="A319" s="242">
        <v>313</v>
      </c>
      <c r="B319" s="242" t="s">
        <v>278</v>
      </c>
      <c r="C319" s="242" t="s">
        <v>225</v>
      </c>
      <c r="D319" s="242">
        <v>359</v>
      </c>
      <c r="E319" s="242">
        <v>43.71</v>
      </c>
      <c r="F319" s="242">
        <v>12</v>
      </c>
      <c r="G319" s="242" t="s">
        <v>221</v>
      </c>
      <c r="H319" s="243" t="s">
        <v>212</v>
      </c>
      <c r="I319" s="243" t="s">
        <v>212</v>
      </c>
    </row>
    <row r="320" spans="1:9" s="142" customFormat="1" ht="12.75" customHeight="1">
      <c r="A320" s="242">
        <v>314</v>
      </c>
      <c r="B320" s="242" t="s">
        <v>227</v>
      </c>
      <c r="C320" s="242" t="s">
        <v>225</v>
      </c>
      <c r="D320" s="242">
        <v>298</v>
      </c>
      <c r="E320" s="242">
        <v>41.45</v>
      </c>
      <c r="F320" s="242">
        <v>9</v>
      </c>
      <c r="G320" s="242" t="s">
        <v>221</v>
      </c>
      <c r="H320" s="243" t="s">
        <v>212</v>
      </c>
      <c r="I320" s="243" t="s">
        <v>212</v>
      </c>
    </row>
    <row r="321" spans="1:9" s="142" customFormat="1" ht="12.75" customHeight="1">
      <c r="A321" s="242">
        <v>315</v>
      </c>
      <c r="B321" s="242" t="s">
        <v>273</v>
      </c>
      <c r="C321" s="242" t="s">
        <v>231</v>
      </c>
      <c r="D321" s="242">
        <v>1235</v>
      </c>
      <c r="E321" s="242">
        <v>61.9</v>
      </c>
      <c r="F321" s="242">
        <v>14</v>
      </c>
      <c r="G321" s="242" t="s">
        <v>223</v>
      </c>
      <c r="H321" s="243" t="s">
        <v>212</v>
      </c>
      <c r="I321" s="243" t="s">
        <v>212</v>
      </c>
    </row>
    <row r="322" spans="1:9" s="142" customFormat="1" ht="12.75" customHeight="1">
      <c r="A322" s="242">
        <v>316</v>
      </c>
      <c r="B322" s="242" t="s">
        <v>260</v>
      </c>
      <c r="C322" s="242" t="s">
        <v>231</v>
      </c>
      <c r="D322" s="242">
        <v>1489</v>
      </c>
      <c r="E322" s="242">
        <v>55.81</v>
      </c>
      <c r="F322" s="242">
        <v>0</v>
      </c>
      <c r="G322" s="242" t="s">
        <v>223</v>
      </c>
      <c r="H322" s="243" t="s">
        <v>212</v>
      </c>
      <c r="I322" s="243" t="s">
        <v>212</v>
      </c>
    </row>
    <row r="323" spans="1:9" s="142" customFormat="1" ht="12.75" customHeight="1">
      <c r="A323" s="242">
        <v>317</v>
      </c>
      <c r="B323" s="242" t="s">
        <v>227</v>
      </c>
      <c r="C323" s="242" t="s">
        <v>225</v>
      </c>
      <c r="D323" s="242">
        <v>298</v>
      </c>
      <c r="E323" s="242">
        <v>41.45</v>
      </c>
      <c r="F323" s="242">
        <v>9</v>
      </c>
      <c r="G323" s="242" t="s">
        <v>221</v>
      </c>
      <c r="H323" s="243" t="s">
        <v>212</v>
      </c>
      <c r="I323" s="243" t="s">
        <v>212</v>
      </c>
    </row>
    <row r="324" spans="1:9" s="142" customFormat="1" ht="12.75" customHeight="1">
      <c r="A324" s="242">
        <v>318</v>
      </c>
      <c r="B324" s="242" t="s">
        <v>235</v>
      </c>
      <c r="C324" s="242" t="s">
        <v>225</v>
      </c>
      <c r="D324" s="242">
        <v>1943</v>
      </c>
      <c r="E324" s="242">
        <v>58.6</v>
      </c>
      <c r="F324" s="242">
        <v>16</v>
      </c>
      <c r="G324" s="242" t="s">
        <v>236</v>
      </c>
      <c r="H324" s="243" t="s">
        <v>212</v>
      </c>
      <c r="I324" s="243" t="s">
        <v>212</v>
      </c>
    </row>
    <row r="325" spans="1:9" s="142" customFormat="1" ht="12.75" customHeight="1">
      <c r="A325" s="242">
        <v>319</v>
      </c>
      <c r="B325" s="242" t="s">
        <v>259</v>
      </c>
      <c r="C325" s="242" t="s">
        <v>225</v>
      </c>
      <c r="D325" s="242">
        <v>1815</v>
      </c>
      <c r="E325" s="242">
        <v>57.59</v>
      </c>
      <c r="F325" s="242">
        <v>15</v>
      </c>
      <c r="G325" s="242" t="s">
        <v>223</v>
      </c>
      <c r="H325" s="243" t="s">
        <v>212</v>
      </c>
      <c r="I325" s="243" t="s">
        <v>212</v>
      </c>
    </row>
    <row r="326" spans="1:9" s="142" customFormat="1" ht="12.75" customHeight="1">
      <c r="A326" s="242">
        <v>320</v>
      </c>
      <c r="B326" s="242" t="s">
        <v>233</v>
      </c>
      <c r="C326" s="242" t="s">
        <v>225</v>
      </c>
      <c r="D326" s="242">
        <v>1373</v>
      </c>
      <c r="E326" s="242">
        <v>52.57</v>
      </c>
      <c r="F326" s="242">
        <v>16</v>
      </c>
      <c r="G326" s="242" t="s">
        <v>223</v>
      </c>
      <c r="H326" s="243" t="s">
        <v>212</v>
      </c>
      <c r="I326" s="243" t="s">
        <v>212</v>
      </c>
    </row>
    <row r="327" spans="1:9" s="142" customFormat="1" ht="12.75" customHeight="1">
      <c r="A327" s="242">
        <v>321</v>
      </c>
      <c r="B327" s="242" t="s">
        <v>227</v>
      </c>
      <c r="C327" s="242" t="s">
        <v>225</v>
      </c>
      <c r="D327" s="242">
        <v>298</v>
      </c>
      <c r="E327" s="242">
        <v>41.45</v>
      </c>
      <c r="F327" s="242">
        <v>9</v>
      </c>
      <c r="G327" s="242" t="s">
        <v>221</v>
      </c>
      <c r="H327" s="243" t="s">
        <v>212</v>
      </c>
      <c r="I327" s="243" t="s">
        <v>212</v>
      </c>
    </row>
    <row r="328" spans="1:9" s="142" customFormat="1" ht="12.75" customHeight="1">
      <c r="A328" s="242">
        <v>322</v>
      </c>
      <c r="B328" s="242" t="s">
        <v>228</v>
      </c>
      <c r="C328" s="242" t="s">
        <v>225</v>
      </c>
      <c r="D328" s="242">
        <v>324</v>
      </c>
      <c r="E328" s="242">
        <v>43.31</v>
      </c>
      <c r="F328" s="242">
        <v>9</v>
      </c>
      <c r="G328" s="242" t="s">
        <v>221</v>
      </c>
      <c r="H328" s="243" t="s">
        <v>212</v>
      </c>
      <c r="I328" s="243" t="s">
        <v>212</v>
      </c>
    </row>
    <row r="329" spans="1:9" s="142" customFormat="1" ht="12.75" customHeight="1">
      <c r="A329" s="242">
        <v>323</v>
      </c>
      <c r="B329" s="242" t="s">
        <v>257</v>
      </c>
      <c r="C329" s="242" t="s">
        <v>225</v>
      </c>
      <c r="D329" s="242">
        <v>495</v>
      </c>
      <c r="E329" s="242">
        <v>45.28</v>
      </c>
      <c r="F329" s="242">
        <v>11</v>
      </c>
      <c r="G329" s="242" t="s">
        <v>223</v>
      </c>
      <c r="H329" s="243" t="s">
        <v>212</v>
      </c>
      <c r="I329" s="243" t="s">
        <v>212</v>
      </c>
    </row>
    <row r="330" spans="1:9" s="142" customFormat="1" ht="12.75" customHeight="1">
      <c r="A330" s="242">
        <v>324</v>
      </c>
      <c r="B330" s="242" t="s">
        <v>237</v>
      </c>
      <c r="C330" s="242" t="s">
        <v>225</v>
      </c>
      <c r="D330" s="242">
        <v>2542</v>
      </c>
      <c r="E330" s="242">
        <v>67.930000000000007</v>
      </c>
      <c r="F330" s="242">
        <v>17</v>
      </c>
      <c r="G330" s="242" t="s">
        <v>223</v>
      </c>
      <c r="H330" s="243" t="s">
        <v>212</v>
      </c>
      <c r="I330" s="243" t="s">
        <v>212</v>
      </c>
    </row>
    <row r="331" spans="1:9" s="142" customFormat="1" ht="12.75" customHeight="1">
      <c r="A331" s="242">
        <v>325</v>
      </c>
      <c r="B331" s="242" t="s">
        <v>227</v>
      </c>
      <c r="C331" s="242" t="s">
        <v>225</v>
      </c>
      <c r="D331" s="242">
        <v>298</v>
      </c>
      <c r="E331" s="242">
        <v>41.45</v>
      </c>
      <c r="F331" s="242">
        <v>9</v>
      </c>
      <c r="G331" s="242" t="s">
        <v>221</v>
      </c>
      <c r="H331" s="243" t="s">
        <v>212</v>
      </c>
      <c r="I331" s="243" t="s">
        <v>212</v>
      </c>
    </row>
    <row r="332" spans="1:9" s="142" customFormat="1" ht="12.75" customHeight="1">
      <c r="A332" s="242">
        <v>326</v>
      </c>
      <c r="B332" s="242" t="s">
        <v>235</v>
      </c>
      <c r="C332" s="242" t="s">
        <v>225</v>
      </c>
      <c r="D332" s="242">
        <v>1943</v>
      </c>
      <c r="E332" s="242">
        <v>58.6</v>
      </c>
      <c r="F332" s="242">
        <v>16</v>
      </c>
      <c r="G332" s="242" t="s">
        <v>236</v>
      </c>
      <c r="H332" s="243" t="s">
        <v>212</v>
      </c>
      <c r="I332" s="243" t="s">
        <v>212</v>
      </c>
    </row>
    <row r="333" spans="1:9" s="142" customFormat="1" ht="12.75" customHeight="1">
      <c r="A333" s="242">
        <v>327</v>
      </c>
      <c r="B333" s="242" t="s">
        <v>295</v>
      </c>
      <c r="C333" s="242" t="s">
        <v>225</v>
      </c>
      <c r="D333" s="242">
        <v>1502</v>
      </c>
      <c r="E333" s="242">
        <v>61.88</v>
      </c>
      <c r="F333" s="242">
        <v>13</v>
      </c>
      <c r="G333" s="242" t="s">
        <v>223</v>
      </c>
      <c r="H333" s="243" t="s">
        <v>212</v>
      </c>
      <c r="I333" s="243" t="s">
        <v>212</v>
      </c>
    </row>
    <row r="334" spans="1:9" s="142" customFormat="1" ht="12.75" customHeight="1">
      <c r="A334" s="242">
        <v>328</v>
      </c>
      <c r="B334" s="242" t="s">
        <v>245</v>
      </c>
      <c r="C334" s="242" t="s">
        <v>225</v>
      </c>
      <c r="D334" s="242">
        <v>482</v>
      </c>
      <c r="E334" s="242">
        <v>50.38</v>
      </c>
      <c r="F334" s="242">
        <v>10</v>
      </c>
      <c r="G334" s="242" t="s">
        <v>223</v>
      </c>
      <c r="H334" s="243" t="s">
        <v>212</v>
      </c>
      <c r="I334" s="243" t="s">
        <v>212</v>
      </c>
    </row>
    <row r="335" spans="1:9" s="142" customFormat="1" ht="12.75" customHeight="1">
      <c r="A335" s="242">
        <v>329</v>
      </c>
      <c r="B335" s="242" t="s">
        <v>258</v>
      </c>
      <c r="C335" s="242" t="s">
        <v>225</v>
      </c>
      <c r="D335" s="242">
        <v>1765</v>
      </c>
      <c r="E335" s="242">
        <v>57.120000000000005</v>
      </c>
      <c r="F335" s="242">
        <v>16</v>
      </c>
      <c r="G335" s="242" t="s">
        <v>223</v>
      </c>
      <c r="H335" s="243" t="s">
        <v>212</v>
      </c>
      <c r="I335" s="243" t="s">
        <v>212</v>
      </c>
    </row>
    <row r="336" spans="1:9" s="142" customFormat="1" ht="12.75" customHeight="1">
      <c r="A336" s="242">
        <v>330</v>
      </c>
      <c r="B336" s="242" t="s">
        <v>241</v>
      </c>
      <c r="C336" s="242" t="s">
        <v>225</v>
      </c>
      <c r="D336" s="242">
        <v>1815</v>
      </c>
      <c r="E336" s="242">
        <v>57.59</v>
      </c>
      <c r="F336" s="242">
        <v>15</v>
      </c>
      <c r="G336" s="242" t="s">
        <v>223</v>
      </c>
      <c r="H336" s="243" t="s">
        <v>212</v>
      </c>
      <c r="I336" s="243" t="s">
        <v>212</v>
      </c>
    </row>
    <row r="337" spans="1:9" s="142" customFormat="1" ht="12.75" customHeight="1">
      <c r="A337" s="242">
        <v>331</v>
      </c>
      <c r="B337" s="242" t="s">
        <v>237</v>
      </c>
      <c r="C337" s="242" t="s">
        <v>225</v>
      </c>
      <c r="D337" s="242">
        <v>2542</v>
      </c>
      <c r="E337" s="242">
        <v>67.930000000000007</v>
      </c>
      <c r="F337" s="242">
        <v>17</v>
      </c>
      <c r="G337" s="242" t="s">
        <v>223</v>
      </c>
      <c r="H337" s="243" t="s">
        <v>212</v>
      </c>
      <c r="I337" s="243" t="s">
        <v>212</v>
      </c>
    </row>
    <row r="338" spans="1:9" s="142" customFormat="1" ht="12.75" customHeight="1">
      <c r="A338" s="242">
        <v>332</v>
      </c>
      <c r="B338" s="242" t="s">
        <v>295</v>
      </c>
      <c r="C338" s="242" t="s">
        <v>225</v>
      </c>
      <c r="D338" s="242">
        <v>1502</v>
      </c>
      <c r="E338" s="242">
        <v>61.88</v>
      </c>
      <c r="F338" s="242">
        <v>13</v>
      </c>
      <c r="G338" s="242" t="s">
        <v>223</v>
      </c>
      <c r="H338" s="243" t="s">
        <v>212</v>
      </c>
      <c r="I338" s="243" t="s">
        <v>212</v>
      </c>
    </row>
    <row r="339" spans="1:9" s="142" customFormat="1" ht="12.75" customHeight="1">
      <c r="A339" s="242">
        <v>333</v>
      </c>
      <c r="B339" s="242" t="s">
        <v>318</v>
      </c>
      <c r="C339" s="242" t="s">
        <v>225</v>
      </c>
      <c r="D339" s="242">
        <v>2085</v>
      </c>
      <c r="E339" s="242">
        <v>61.93</v>
      </c>
      <c r="F339" s="242">
        <v>16</v>
      </c>
      <c r="G339" s="242" t="s">
        <v>223</v>
      </c>
      <c r="H339" s="243" t="s">
        <v>212</v>
      </c>
      <c r="I339" s="243" t="s">
        <v>212</v>
      </c>
    </row>
    <row r="340" spans="1:9" s="142" customFormat="1" ht="12.75" customHeight="1">
      <c r="A340" s="242">
        <v>334</v>
      </c>
      <c r="B340" s="242" t="s">
        <v>244</v>
      </c>
      <c r="C340" s="242" t="s">
        <v>225</v>
      </c>
      <c r="D340" s="242">
        <v>337</v>
      </c>
      <c r="E340" s="242">
        <v>50.24</v>
      </c>
      <c r="F340" s="242">
        <v>9</v>
      </c>
      <c r="G340" s="242" t="s">
        <v>221</v>
      </c>
      <c r="H340" s="243" t="s">
        <v>212</v>
      </c>
      <c r="I340" s="243" t="s">
        <v>212</v>
      </c>
    </row>
    <row r="341" spans="1:9" s="142" customFormat="1" ht="12.75" customHeight="1">
      <c r="A341" s="242">
        <v>335</v>
      </c>
      <c r="B341" s="242" t="s">
        <v>243</v>
      </c>
      <c r="C341" s="242" t="s">
        <v>225</v>
      </c>
      <c r="D341" s="242">
        <v>1674</v>
      </c>
      <c r="E341" s="242">
        <v>55.870000000000005</v>
      </c>
      <c r="F341" s="242">
        <v>16</v>
      </c>
      <c r="G341" s="242" t="s">
        <v>223</v>
      </c>
      <c r="H341" s="243" t="s">
        <v>212</v>
      </c>
      <c r="I341" s="243" t="s">
        <v>212</v>
      </c>
    </row>
    <row r="342" spans="1:9" s="142" customFormat="1" ht="12.75" customHeight="1">
      <c r="A342" s="242">
        <v>336</v>
      </c>
      <c r="B342" s="242" t="s">
        <v>269</v>
      </c>
      <c r="C342" s="242" t="s">
        <v>225</v>
      </c>
      <c r="D342" s="242">
        <v>1571</v>
      </c>
      <c r="E342" s="242">
        <v>52.7</v>
      </c>
      <c r="F342" s="242">
        <v>14</v>
      </c>
      <c r="G342" s="242" t="s">
        <v>223</v>
      </c>
      <c r="H342" s="243" t="s">
        <v>212</v>
      </c>
      <c r="I342" s="243" t="s">
        <v>212</v>
      </c>
    </row>
    <row r="343" spans="1:9" s="142" customFormat="1" ht="12.75" customHeight="1">
      <c r="A343" s="242">
        <v>337</v>
      </c>
      <c r="B343" s="242" t="s">
        <v>265</v>
      </c>
      <c r="C343" s="242" t="s">
        <v>225</v>
      </c>
      <c r="D343" s="242">
        <v>2337</v>
      </c>
      <c r="E343" s="242">
        <v>67.930000000000007</v>
      </c>
      <c r="F343" s="242">
        <v>17</v>
      </c>
      <c r="G343" s="242" t="s">
        <v>223</v>
      </c>
      <c r="H343" s="243" t="s">
        <v>212</v>
      </c>
      <c r="I343" s="243" t="s">
        <v>212</v>
      </c>
    </row>
    <row r="344" spans="1:9" s="142" customFormat="1" ht="12.75" customHeight="1">
      <c r="A344" s="242">
        <v>338</v>
      </c>
      <c r="B344" s="242" t="s">
        <v>245</v>
      </c>
      <c r="C344" s="242" t="s">
        <v>225</v>
      </c>
      <c r="D344" s="242">
        <v>482</v>
      </c>
      <c r="E344" s="242">
        <v>50.38</v>
      </c>
      <c r="F344" s="242">
        <v>10</v>
      </c>
      <c r="G344" s="242" t="s">
        <v>223</v>
      </c>
      <c r="H344" s="243" t="s">
        <v>212</v>
      </c>
      <c r="I344" s="243" t="s">
        <v>212</v>
      </c>
    </row>
    <row r="345" spans="1:9" s="142" customFormat="1" ht="12.75" customHeight="1">
      <c r="A345" s="242">
        <v>339</v>
      </c>
      <c r="B345" s="242" t="s">
        <v>282</v>
      </c>
      <c r="C345" s="242" t="s">
        <v>225</v>
      </c>
      <c r="D345" s="242">
        <v>851</v>
      </c>
      <c r="E345" s="242">
        <v>53.03</v>
      </c>
      <c r="F345" s="242">
        <v>12</v>
      </c>
      <c r="G345" s="242" t="s">
        <v>223</v>
      </c>
      <c r="H345" s="243" t="s">
        <v>212</v>
      </c>
      <c r="I345" s="243" t="s">
        <v>212</v>
      </c>
    </row>
    <row r="346" spans="1:9" s="142" customFormat="1" ht="12.75" customHeight="1">
      <c r="A346" s="242">
        <v>340</v>
      </c>
      <c r="B346" s="242" t="s">
        <v>240</v>
      </c>
      <c r="C346" s="242" t="s">
        <v>225</v>
      </c>
      <c r="D346" s="242">
        <v>1571</v>
      </c>
      <c r="E346" s="242">
        <v>52.7</v>
      </c>
      <c r="F346" s="242">
        <v>14</v>
      </c>
      <c r="G346" s="242" t="s">
        <v>223</v>
      </c>
      <c r="H346" s="243" t="s">
        <v>212</v>
      </c>
      <c r="I346" s="243" t="s">
        <v>212</v>
      </c>
    </row>
    <row r="347" spans="1:9" s="142" customFormat="1" ht="12.75" customHeight="1">
      <c r="A347" s="242">
        <v>341</v>
      </c>
      <c r="B347" s="242" t="s">
        <v>247</v>
      </c>
      <c r="C347" s="242" t="s">
        <v>225</v>
      </c>
      <c r="D347" s="242">
        <v>495</v>
      </c>
      <c r="E347" s="242">
        <v>45.29</v>
      </c>
      <c r="F347" s="242">
        <v>11</v>
      </c>
      <c r="G347" s="242" t="s">
        <v>223</v>
      </c>
      <c r="H347" s="243" t="s">
        <v>212</v>
      </c>
      <c r="I347" s="243" t="s">
        <v>212</v>
      </c>
    </row>
    <row r="348" spans="1:9" s="142" customFormat="1" ht="12.75" customHeight="1">
      <c r="A348" s="242">
        <v>342</v>
      </c>
      <c r="B348" s="242" t="s">
        <v>248</v>
      </c>
      <c r="C348" s="242" t="s">
        <v>225</v>
      </c>
      <c r="D348" s="242">
        <v>465</v>
      </c>
      <c r="E348" s="242">
        <v>34.840000000000003</v>
      </c>
      <c r="F348" s="242">
        <v>11</v>
      </c>
      <c r="G348" s="242" t="s">
        <v>239</v>
      </c>
      <c r="H348" s="243" t="s">
        <v>212</v>
      </c>
      <c r="I348" s="243" t="s">
        <v>212</v>
      </c>
    </row>
    <row r="349" spans="1:9" s="142" customFormat="1" ht="12.75" customHeight="1">
      <c r="A349" s="242">
        <v>343</v>
      </c>
      <c r="B349" s="242" t="s">
        <v>280</v>
      </c>
      <c r="C349" s="242" t="s">
        <v>225</v>
      </c>
      <c r="D349" s="242">
        <v>4067</v>
      </c>
      <c r="E349" s="242">
        <v>87.78</v>
      </c>
      <c r="F349" s="242">
        <v>27</v>
      </c>
      <c r="G349" s="242" t="s">
        <v>276</v>
      </c>
      <c r="H349" s="243" t="s">
        <v>212</v>
      </c>
      <c r="I349" s="243" t="s">
        <v>212</v>
      </c>
    </row>
    <row r="350" spans="1:9" s="142" customFormat="1" ht="12.75" customHeight="1">
      <c r="A350" s="242">
        <v>344</v>
      </c>
      <c r="B350" s="242" t="s">
        <v>261</v>
      </c>
      <c r="C350" s="242" t="s">
        <v>225</v>
      </c>
      <c r="D350" s="242">
        <v>4721</v>
      </c>
      <c r="E350" s="242">
        <v>110.72</v>
      </c>
      <c r="F350" s="242">
        <v>18</v>
      </c>
      <c r="G350" s="242" t="s">
        <v>209</v>
      </c>
      <c r="H350" s="243" t="s">
        <v>212</v>
      </c>
      <c r="I350" s="243" t="s">
        <v>212</v>
      </c>
    </row>
    <row r="351" spans="1:9" s="142" customFormat="1" ht="12.75" customHeight="1">
      <c r="A351" s="242">
        <v>345</v>
      </c>
      <c r="B351" s="242" t="s">
        <v>246</v>
      </c>
      <c r="C351" s="242" t="s">
        <v>225</v>
      </c>
      <c r="D351" s="242">
        <v>449</v>
      </c>
      <c r="E351" s="242">
        <v>28.650000000000002</v>
      </c>
      <c r="F351" s="242">
        <v>11</v>
      </c>
      <c r="G351" s="242" t="s">
        <v>239</v>
      </c>
      <c r="H351" s="243" t="s">
        <v>212</v>
      </c>
      <c r="I351" s="243" t="s">
        <v>212</v>
      </c>
    </row>
    <row r="352" spans="1:9" s="142" customFormat="1" ht="12.75" customHeight="1">
      <c r="A352" s="242">
        <v>346</v>
      </c>
      <c r="B352" s="242" t="s">
        <v>250</v>
      </c>
      <c r="C352" s="242" t="s">
        <v>225</v>
      </c>
      <c r="D352" s="242">
        <v>495</v>
      </c>
      <c r="E352" s="242">
        <v>45.28</v>
      </c>
      <c r="F352" s="242">
        <v>11</v>
      </c>
      <c r="G352" s="242" t="s">
        <v>221</v>
      </c>
      <c r="H352" s="243" t="s">
        <v>212</v>
      </c>
      <c r="I352" s="243" t="s">
        <v>212</v>
      </c>
    </row>
    <row r="353" spans="1:9" s="142" customFormat="1" ht="12.75" customHeight="1">
      <c r="A353" s="242">
        <v>347</v>
      </c>
      <c r="B353" s="242" t="s">
        <v>252</v>
      </c>
      <c r="C353" s="242" t="s">
        <v>225</v>
      </c>
      <c r="D353" s="242">
        <v>1577</v>
      </c>
      <c r="E353" s="242">
        <v>62.940000000000005</v>
      </c>
      <c r="F353" s="242">
        <v>13</v>
      </c>
      <c r="G353" s="242" t="s">
        <v>223</v>
      </c>
      <c r="H353" s="243" t="s">
        <v>212</v>
      </c>
      <c r="I353" s="243" t="s">
        <v>212</v>
      </c>
    </row>
    <row r="354" spans="1:9" s="142" customFormat="1" ht="12.75" customHeight="1">
      <c r="A354" s="242">
        <v>348</v>
      </c>
      <c r="B354" s="242" t="s">
        <v>262</v>
      </c>
      <c r="C354" s="242" t="s">
        <v>263</v>
      </c>
      <c r="D354" s="242">
        <v>2514</v>
      </c>
      <c r="E354" s="242">
        <v>68.64</v>
      </c>
      <c r="F354" s="242">
        <v>17</v>
      </c>
      <c r="G354" s="242" t="s">
        <v>223</v>
      </c>
      <c r="H354" s="243" t="s">
        <v>212</v>
      </c>
      <c r="I354" s="243" t="s">
        <v>212</v>
      </c>
    </row>
    <row r="355" spans="1:9" s="142" customFormat="1" ht="12.75" customHeight="1">
      <c r="A355" s="242">
        <v>349</v>
      </c>
      <c r="B355" s="242" t="s">
        <v>283</v>
      </c>
      <c r="C355" s="242" t="s">
        <v>225</v>
      </c>
      <c r="D355" s="242">
        <v>2160</v>
      </c>
      <c r="E355" s="242">
        <v>66.8</v>
      </c>
      <c r="F355" s="242">
        <v>16</v>
      </c>
      <c r="G355" s="242" t="s">
        <v>223</v>
      </c>
      <c r="H355" s="243" t="s">
        <v>212</v>
      </c>
      <c r="I355" s="243" t="s">
        <v>212</v>
      </c>
    </row>
    <row r="356" spans="1:9" s="142" customFormat="1" ht="12.75" customHeight="1">
      <c r="A356" s="242">
        <v>350</v>
      </c>
      <c r="B356" s="242" t="s">
        <v>253</v>
      </c>
      <c r="C356" s="242" t="s">
        <v>225</v>
      </c>
      <c r="D356" s="242">
        <v>1517</v>
      </c>
      <c r="E356" s="242">
        <v>52.27</v>
      </c>
      <c r="F356" s="242">
        <v>14</v>
      </c>
      <c r="G356" s="242" t="s">
        <v>223</v>
      </c>
      <c r="H356" s="243" t="s">
        <v>212</v>
      </c>
      <c r="I356" s="243" t="s">
        <v>212</v>
      </c>
    </row>
    <row r="357" spans="1:9" s="142" customFormat="1" ht="12.75" customHeight="1">
      <c r="A357" s="242">
        <v>351</v>
      </c>
      <c r="B357" s="242" t="s">
        <v>296</v>
      </c>
      <c r="C357" s="242" t="s">
        <v>225</v>
      </c>
      <c r="D357" s="242">
        <v>2899</v>
      </c>
      <c r="E357" s="242">
        <v>69</v>
      </c>
      <c r="F357" s="242">
        <v>17</v>
      </c>
      <c r="G357" s="242" t="s">
        <v>223</v>
      </c>
      <c r="H357" s="243" t="s">
        <v>212</v>
      </c>
      <c r="I357" s="243" t="s">
        <v>212</v>
      </c>
    </row>
    <row r="358" spans="1:9" s="142" customFormat="1" ht="12.75" customHeight="1">
      <c r="A358" s="242">
        <v>352</v>
      </c>
      <c r="B358" s="242" t="s">
        <v>272</v>
      </c>
      <c r="C358" s="242" t="s">
        <v>225</v>
      </c>
      <c r="D358" s="242">
        <v>182.25</v>
      </c>
      <c r="E358" s="242">
        <v>32.74</v>
      </c>
      <c r="F358" s="242">
        <v>7</v>
      </c>
      <c r="G358" s="242" t="s">
        <v>221</v>
      </c>
      <c r="H358" s="243" t="s">
        <v>212</v>
      </c>
      <c r="I358" s="243" t="s">
        <v>212</v>
      </c>
    </row>
    <row r="359" spans="1:9" s="142" customFormat="1" ht="12.75" customHeight="1">
      <c r="A359" s="242">
        <v>353</v>
      </c>
      <c r="B359" s="242" t="s">
        <v>229</v>
      </c>
      <c r="C359" s="242" t="s">
        <v>225</v>
      </c>
      <c r="D359" s="242">
        <v>163.47</v>
      </c>
      <c r="E359" s="242">
        <v>32.56</v>
      </c>
      <c r="F359" s="242">
        <v>8</v>
      </c>
      <c r="G359" s="242" t="s">
        <v>221</v>
      </c>
      <c r="H359" s="243" t="s">
        <v>212</v>
      </c>
      <c r="I359" s="243" t="s">
        <v>212</v>
      </c>
    </row>
    <row r="360" spans="1:9" s="142" customFormat="1" ht="12.75" customHeight="1">
      <c r="A360" s="242">
        <v>354</v>
      </c>
      <c r="B360" s="242" t="s">
        <v>228</v>
      </c>
      <c r="C360" s="242" t="s">
        <v>225</v>
      </c>
      <c r="D360" s="242">
        <v>324</v>
      </c>
      <c r="E360" s="242">
        <v>43.31</v>
      </c>
      <c r="F360" s="242">
        <v>9</v>
      </c>
      <c r="G360" s="242" t="s">
        <v>221</v>
      </c>
      <c r="H360" s="243" t="s">
        <v>212</v>
      </c>
      <c r="I360" s="243" t="s">
        <v>212</v>
      </c>
    </row>
    <row r="361" spans="1:9" s="142" customFormat="1" ht="12.75" customHeight="1">
      <c r="A361" s="242">
        <v>355</v>
      </c>
      <c r="B361" s="242" t="s">
        <v>249</v>
      </c>
      <c r="C361" s="242" t="s">
        <v>225</v>
      </c>
      <c r="D361" s="242">
        <v>1549</v>
      </c>
      <c r="E361" s="242">
        <v>67.210000000000008</v>
      </c>
      <c r="F361" s="242">
        <v>16</v>
      </c>
      <c r="G361" s="242" t="s">
        <v>223</v>
      </c>
      <c r="H361" s="243" t="s">
        <v>212</v>
      </c>
      <c r="I361" s="243" t="s">
        <v>212</v>
      </c>
    </row>
    <row r="362" spans="1:9" s="142" customFormat="1" ht="12.75" customHeight="1">
      <c r="A362" s="242">
        <v>356</v>
      </c>
      <c r="B362" s="242" t="s">
        <v>232</v>
      </c>
      <c r="C362" s="242" t="s">
        <v>225</v>
      </c>
      <c r="D362" s="242">
        <v>325</v>
      </c>
      <c r="E362" s="242">
        <v>43.34</v>
      </c>
      <c r="F362" s="242">
        <v>9</v>
      </c>
      <c r="G362" s="242" t="s">
        <v>221</v>
      </c>
      <c r="H362" s="243" t="s">
        <v>212</v>
      </c>
      <c r="I362" s="243" t="s">
        <v>212</v>
      </c>
    </row>
    <row r="363" spans="1:9" s="142" customFormat="1" ht="12.75" customHeight="1">
      <c r="A363" s="242">
        <v>357</v>
      </c>
      <c r="B363" s="242" t="s">
        <v>228</v>
      </c>
      <c r="C363" s="242" t="s">
        <v>225</v>
      </c>
      <c r="D363" s="242">
        <v>324</v>
      </c>
      <c r="E363" s="242">
        <v>43.31</v>
      </c>
      <c r="F363" s="242">
        <v>9</v>
      </c>
      <c r="G363" s="242" t="s">
        <v>221</v>
      </c>
      <c r="H363" s="243" t="s">
        <v>212</v>
      </c>
      <c r="I363" s="243" t="s">
        <v>212</v>
      </c>
    </row>
    <row r="364" spans="1:9" s="142" customFormat="1" ht="12.75" customHeight="1">
      <c r="A364" s="242">
        <v>358</v>
      </c>
      <c r="B364" s="242" t="s">
        <v>267</v>
      </c>
      <c r="C364" s="242" t="s">
        <v>268</v>
      </c>
      <c r="D364" s="242">
        <v>2152</v>
      </c>
      <c r="E364" s="242">
        <v>66.37</v>
      </c>
      <c r="F364" s="242">
        <v>16</v>
      </c>
      <c r="G364" s="242" t="s">
        <v>223</v>
      </c>
      <c r="H364" s="243" t="s">
        <v>212</v>
      </c>
      <c r="I364" s="243" t="s">
        <v>212</v>
      </c>
    </row>
    <row r="365" spans="1:9" s="142" customFormat="1" ht="12.75" customHeight="1">
      <c r="A365" s="242">
        <v>359</v>
      </c>
      <c r="B365" s="242" t="s">
        <v>254</v>
      </c>
      <c r="C365" s="242" t="s">
        <v>225</v>
      </c>
      <c r="D365" s="242">
        <v>337</v>
      </c>
      <c r="E365" s="242">
        <v>47.1</v>
      </c>
      <c r="F365" s="242">
        <v>8</v>
      </c>
      <c r="G365" s="242" t="s">
        <v>221</v>
      </c>
      <c r="H365" s="243" t="s">
        <v>212</v>
      </c>
      <c r="I365" s="243" t="s">
        <v>212</v>
      </c>
    </row>
    <row r="366" spans="1:9" s="142" customFormat="1" ht="12.75" customHeight="1">
      <c r="A366" s="242">
        <v>360</v>
      </c>
      <c r="B366" s="242" t="s">
        <v>269</v>
      </c>
      <c r="C366" s="242" t="s">
        <v>225</v>
      </c>
      <c r="D366" s="242">
        <v>1571</v>
      </c>
      <c r="E366" s="242">
        <v>52.7</v>
      </c>
      <c r="F366" s="242">
        <v>14</v>
      </c>
      <c r="G366" s="242" t="s">
        <v>223</v>
      </c>
      <c r="H366" s="243" t="s">
        <v>212</v>
      </c>
      <c r="I366" s="243" t="s">
        <v>212</v>
      </c>
    </row>
    <row r="367" spans="1:9" s="142" customFormat="1" ht="12.75" customHeight="1">
      <c r="A367" s="242">
        <v>361</v>
      </c>
      <c r="B367" s="242" t="s">
        <v>227</v>
      </c>
      <c r="C367" s="242" t="s">
        <v>225</v>
      </c>
      <c r="D367" s="242">
        <v>298</v>
      </c>
      <c r="E367" s="242">
        <v>41.45</v>
      </c>
      <c r="F367" s="242">
        <v>9</v>
      </c>
      <c r="G367" s="242" t="s">
        <v>221</v>
      </c>
      <c r="H367" s="243" t="s">
        <v>212</v>
      </c>
      <c r="I367" s="243" t="s">
        <v>212</v>
      </c>
    </row>
    <row r="368" spans="1:9" s="142" customFormat="1" ht="12.75" customHeight="1">
      <c r="A368" s="242">
        <v>362</v>
      </c>
      <c r="B368" s="242" t="s">
        <v>247</v>
      </c>
      <c r="C368" s="242" t="s">
        <v>225</v>
      </c>
      <c r="D368" s="242">
        <v>495</v>
      </c>
      <c r="E368" s="242">
        <v>45.29</v>
      </c>
      <c r="F368" s="242">
        <v>11</v>
      </c>
      <c r="G368" s="242" t="s">
        <v>223</v>
      </c>
      <c r="H368" s="243" t="s">
        <v>212</v>
      </c>
      <c r="I368" s="243" t="s">
        <v>212</v>
      </c>
    </row>
    <row r="369" spans="1:9" s="142" customFormat="1" ht="12.75" customHeight="1">
      <c r="A369" s="242">
        <v>363</v>
      </c>
      <c r="B369" s="242" t="s">
        <v>290</v>
      </c>
      <c r="C369" s="242" t="s">
        <v>225</v>
      </c>
      <c r="D369" s="242">
        <v>2176</v>
      </c>
      <c r="E369" s="242">
        <v>71.290000000000006</v>
      </c>
      <c r="F369" s="242">
        <v>16</v>
      </c>
      <c r="G369" s="242" t="s">
        <v>223</v>
      </c>
      <c r="H369" s="243" t="s">
        <v>212</v>
      </c>
      <c r="I369" s="243" t="s">
        <v>212</v>
      </c>
    </row>
    <row r="370" spans="1:9" s="142" customFormat="1" ht="12.75" customHeight="1">
      <c r="A370" s="242">
        <v>364</v>
      </c>
      <c r="B370" s="242" t="s">
        <v>240</v>
      </c>
      <c r="C370" s="242" t="s">
        <v>225</v>
      </c>
      <c r="D370" s="242">
        <v>1571</v>
      </c>
      <c r="E370" s="242">
        <v>52.7</v>
      </c>
      <c r="F370" s="242">
        <v>14</v>
      </c>
      <c r="G370" s="242" t="s">
        <v>223</v>
      </c>
      <c r="H370" s="243" t="s">
        <v>212</v>
      </c>
      <c r="I370" s="243" t="s">
        <v>212</v>
      </c>
    </row>
    <row r="371" spans="1:9" s="142" customFormat="1" ht="12.75" customHeight="1">
      <c r="A371" s="242">
        <v>365</v>
      </c>
      <c r="B371" s="242" t="s">
        <v>232</v>
      </c>
      <c r="C371" s="242" t="s">
        <v>225</v>
      </c>
      <c r="D371" s="242">
        <v>325</v>
      </c>
      <c r="E371" s="242">
        <v>43.34</v>
      </c>
      <c r="F371" s="242">
        <v>9</v>
      </c>
      <c r="G371" s="242" t="s">
        <v>221</v>
      </c>
      <c r="H371" s="243" t="s">
        <v>212</v>
      </c>
      <c r="I371" s="243" t="s">
        <v>212</v>
      </c>
    </row>
    <row r="372" spans="1:9" s="142" customFormat="1" ht="12.75" customHeight="1">
      <c r="A372" s="242">
        <v>366</v>
      </c>
      <c r="B372" s="242" t="s">
        <v>242</v>
      </c>
      <c r="C372" s="242" t="s">
        <v>225</v>
      </c>
      <c r="D372" s="242">
        <v>1922</v>
      </c>
      <c r="E372" s="242">
        <v>58.63</v>
      </c>
      <c r="F372" s="242">
        <v>12</v>
      </c>
      <c r="G372" s="242" t="s">
        <v>223</v>
      </c>
      <c r="H372" s="243" t="s">
        <v>212</v>
      </c>
      <c r="I372" s="243" t="s">
        <v>212</v>
      </c>
    </row>
    <row r="373" spans="1:9" s="142" customFormat="1" ht="12.75" customHeight="1">
      <c r="A373" s="242">
        <v>367</v>
      </c>
      <c r="B373" s="242" t="s">
        <v>227</v>
      </c>
      <c r="C373" s="242" t="s">
        <v>225</v>
      </c>
      <c r="D373" s="242">
        <v>298</v>
      </c>
      <c r="E373" s="242">
        <v>41.45</v>
      </c>
      <c r="F373" s="242">
        <v>9</v>
      </c>
      <c r="G373" s="242" t="s">
        <v>221</v>
      </c>
      <c r="H373" s="243" t="s">
        <v>212</v>
      </c>
      <c r="I373" s="243" t="s">
        <v>212</v>
      </c>
    </row>
    <row r="374" spans="1:9" s="142" customFormat="1" ht="12.75" customHeight="1">
      <c r="A374" s="242">
        <v>368</v>
      </c>
      <c r="B374" s="242" t="s">
        <v>278</v>
      </c>
      <c r="C374" s="242" t="s">
        <v>225</v>
      </c>
      <c r="D374" s="242">
        <v>359</v>
      </c>
      <c r="E374" s="242">
        <v>43.71</v>
      </c>
      <c r="F374" s="242">
        <v>12</v>
      </c>
      <c r="G374" s="242" t="s">
        <v>221</v>
      </c>
      <c r="H374" s="243" t="s">
        <v>212</v>
      </c>
      <c r="I374" s="243" t="s">
        <v>212</v>
      </c>
    </row>
    <row r="375" spans="1:9" s="142" customFormat="1" ht="12.75" customHeight="1">
      <c r="A375" s="242">
        <v>369</v>
      </c>
      <c r="B375" s="242" t="s">
        <v>317</v>
      </c>
      <c r="C375" s="242" t="s">
        <v>225</v>
      </c>
      <c r="D375" s="242">
        <v>1670</v>
      </c>
      <c r="E375" s="242">
        <v>59.74</v>
      </c>
      <c r="F375" s="242">
        <v>16</v>
      </c>
      <c r="G375" s="242" t="s">
        <v>223</v>
      </c>
      <c r="H375" s="243" t="s">
        <v>212</v>
      </c>
      <c r="I375" s="243" t="s">
        <v>212</v>
      </c>
    </row>
    <row r="376" spans="1:9" s="142" customFormat="1" ht="12.75" customHeight="1">
      <c r="A376" s="242">
        <v>370</v>
      </c>
      <c r="B376" s="242" t="s">
        <v>275</v>
      </c>
      <c r="C376" s="242" t="s">
        <v>225</v>
      </c>
      <c r="D376" s="242">
        <v>1238</v>
      </c>
      <c r="E376" s="242">
        <v>61.9</v>
      </c>
      <c r="F376" s="242">
        <v>14</v>
      </c>
      <c r="G376" s="242" t="s">
        <v>223</v>
      </c>
      <c r="H376" s="243" t="s">
        <v>212</v>
      </c>
      <c r="I376" s="243" t="s">
        <v>212</v>
      </c>
    </row>
    <row r="377" spans="1:9" s="142" customFormat="1" ht="12.75" customHeight="1">
      <c r="A377" s="242">
        <v>371</v>
      </c>
      <c r="B377" s="242" t="s">
        <v>256</v>
      </c>
      <c r="C377" s="242" t="s">
        <v>225</v>
      </c>
      <c r="D377" s="242">
        <v>955</v>
      </c>
      <c r="E377" s="242">
        <v>53.68</v>
      </c>
      <c r="F377" s="242">
        <v>13</v>
      </c>
      <c r="G377" s="242" t="s">
        <v>223</v>
      </c>
      <c r="H377" s="243" t="s">
        <v>212</v>
      </c>
      <c r="I377" s="243" t="s">
        <v>212</v>
      </c>
    </row>
    <row r="378" spans="1:9" s="142" customFormat="1" ht="12.75" customHeight="1">
      <c r="A378" s="242">
        <v>372</v>
      </c>
      <c r="B378" s="242" t="s">
        <v>273</v>
      </c>
      <c r="C378" s="242" t="s">
        <v>231</v>
      </c>
      <c r="D378" s="242">
        <v>1235</v>
      </c>
      <c r="E378" s="242">
        <v>61.9</v>
      </c>
      <c r="F378" s="242">
        <v>14</v>
      </c>
      <c r="G378" s="242" t="s">
        <v>223</v>
      </c>
      <c r="H378" s="243" t="s">
        <v>212</v>
      </c>
      <c r="I378" s="243" t="s">
        <v>212</v>
      </c>
    </row>
    <row r="379" spans="1:9" s="142" customFormat="1" ht="12.75" customHeight="1">
      <c r="A379" s="242">
        <v>373</v>
      </c>
      <c r="B379" s="242" t="s">
        <v>230</v>
      </c>
      <c r="C379" s="242" t="s">
        <v>231</v>
      </c>
      <c r="D379" s="242">
        <v>495</v>
      </c>
      <c r="E379" s="242">
        <v>45.28</v>
      </c>
      <c r="F379" s="242">
        <v>11</v>
      </c>
      <c r="G379" s="242" t="s">
        <v>223</v>
      </c>
      <c r="H379" s="243" t="s">
        <v>212</v>
      </c>
      <c r="I379" s="243" t="s">
        <v>212</v>
      </c>
    </row>
    <row r="380" spans="1:9" s="142" customFormat="1" ht="12.75" customHeight="1">
      <c r="A380" s="242">
        <v>374</v>
      </c>
      <c r="B380" s="242" t="s">
        <v>271</v>
      </c>
      <c r="C380" s="242" t="s">
        <v>225</v>
      </c>
      <c r="D380" s="242">
        <v>209</v>
      </c>
      <c r="E380" s="242">
        <v>30.76</v>
      </c>
      <c r="F380" s="242">
        <v>8</v>
      </c>
      <c r="G380" s="242" t="s">
        <v>223</v>
      </c>
      <c r="H380" s="243" t="s">
        <v>212</v>
      </c>
      <c r="I380" s="243" t="s">
        <v>212</v>
      </c>
    </row>
    <row r="381" spans="1:9" s="142" customFormat="1" ht="12.75" customHeight="1">
      <c r="A381" s="242">
        <v>375</v>
      </c>
      <c r="B381" s="242" t="s">
        <v>284</v>
      </c>
      <c r="C381" s="242" t="s">
        <v>225</v>
      </c>
      <c r="D381" s="242">
        <v>1888</v>
      </c>
      <c r="E381" s="242">
        <v>61.45</v>
      </c>
      <c r="F381" s="242">
        <v>16</v>
      </c>
      <c r="G381" s="242" t="s">
        <v>223</v>
      </c>
      <c r="H381" s="243" t="s">
        <v>212</v>
      </c>
      <c r="I381" s="243" t="s">
        <v>212</v>
      </c>
    </row>
    <row r="382" spans="1:9" s="142" customFormat="1" ht="12.75" customHeight="1">
      <c r="A382" s="242">
        <v>376</v>
      </c>
      <c r="B382" s="242" t="s">
        <v>274</v>
      </c>
      <c r="C382" s="242" t="s">
        <v>225</v>
      </c>
      <c r="D382" s="242">
        <v>1674</v>
      </c>
      <c r="E382" s="242">
        <v>56</v>
      </c>
      <c r="F382" s="242">
        <v>16</v>
      </c>
      <c r="G382" s="242" t="s">
        <v>223</v>
      </c>
      <c r="H382" s="243" t="s">
        <v>212</v>
      </c>
      <c r="I382" s="243" t="s">
        <v>212</v>
      </c>
    </row>
    <row r="383" spans="1:9" s="142" customFormat="1" ht="12.75" customHeight="1">
      <c r="A383" s="242">
        <v>377</v>
      </c>
      <c r="B383" s="242" t="s">
        <v>294</v>
      </c>
      <c r="C383" s="242" t="s">
        <v>225</v>
      </c>
      <c r="D383" s="242">
        <v>1502</v>
      </c>
      <c r="E383" s="242">
        <v>61.88</v>
      </c>
      <c r="F383" s="242">
        <v>13</v>
      </c>
      <c r="G383" s="242" t="s">
        <v>223</v>
      </c>
      <c r="H383" s="243" t="s">
        <v>212</v>
      </c>
      <c r="I383" s="243" t="s">
        <v>212</v>
      </c>
    </row>
    <row r="384" spans="1:9" s="142" customFormat="1" ht="12.75" customHeight="1">
      <c r="A384" s="244"/>
      <c r="B384" s="244"/>
      <c r="C384" s="244"/>
      <c r="D384" s="244"/>
      <c r="E384" s="244"/>
      <c r="F384" s="244"/>
      <c r="G384" s="244"/>
      <c r="H384" s="245"/>
      <c r="I384" s="245"/>
    </row>
    <row r="385" spans="1:8">
      <c r="A385" s="244"/>
    </row>
    <row r="386" spans="1:8">
      <c r="A386" s="244"/>
    </row>
    <row r="387" spans="1:8">
      <c r="B387" s="244"/>
      <c r="C387" s="244"/>
      <c r="D387" s="244"/>
      <c r="E387" s="244"/>
      <c r="F387" s="244"/>
      <c r="G387" s="244"/>
    </row>
    <row r="389" spans="1:8">
      <c r="H389" t="s">
        <v>160</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vt:lpstr>
      <vt:lpstr>Mov. Embarcaciones</vt:lpstr>
      <vt:lpstr>Mov. carga</vt:lpstr>
      <vt:lpstr>mpm01</vt:lpstr>
      <vt:lpstr>mpm02</vt:lpstr>
      <vt:lpstr>MPM03A  </vt:lpstr>
      <vt:lpstr>MPM03A (2)</vt:lpstr>
      <vt:lpstr>MPM03A (3)</vt:lpstr>
      <vt:lpstr>Mov.PortuarioMensual!Área_de_impresión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2012-04-13T21:55:01Z</dcterms:modified>
</cp:coreProperties>
</file>