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5" activeTab="5"/>
  </bookViews>
  <sheets>
    <sheet name="Mov.PortuarioMensual" sheetId="11" state="hidden" r:id="rId1"/>
    <sheet name="Mov. Embarcaciones" sheetId="12" state="hidden" r:id="rId2"/>
    <sheet name="Mov. carga" sheetId="13" state="hidden" r:id="rId3"/>
    <sheet name="mpm01" sheetId="14" state="hidden" r:id="rId4"/>
    <sheet name="mpm02" sheetId="15" state="hidden" r:id="rId5"/>
    <sheet name="MPM03A  " sheetId="16" r:id="rId6"/>
    <sheet name="MPM03A (2)" sheetId="17" state="hidden" r:id="rId7"/>
    <sheet name="MPM03A (3)" sheetId="18" state="hidden" r:id="rId8"/>
  </sheets>
  <definedNames>
    <definedName name="_xlnm._FilterDatabase" localSheetId="7" hidden="1">'MPM03A (3)'!$A$6:$I$365</definedName>
    <definedName name="_xlnm.Print_Area" localSheetId="0">Mov.PortuarioMensual!$A$1:$P$71</definedName>
  </definedNames>
  <calcPr calcId="125725"/>
</workbook>
</file>

<file path=xl/calcChain.xml><?xml version="1.0" encoding="utf-8"?>
<calcChain xmlns="http://schemas.openxmlformats.org/spreadsheetml/2006/main">
  <c r="H15" i="17"/>
  <c r="I18" i="16"/>
  <c r="G39" i="14"/>
  <c r="K27"/>
  <c r="K30" s="1"/>
  <c r="J27"/>
  <c r="J30" s="1"/>
  <c r="I27"/>
  <c r="I30" s="1"/>
  <c r="F27"/>
  <c r="F30" s="1"/>
  <c r="D27"/>
  <c r="D30" s="1"/>
  <c r="B27"/>
  <c r="B30" s="1"/>
  <c r="O53" i="13"/>
  <c r="O54"/>
  <c r="O55"/>
  <c r="O16"/>
  <c r="N63"/>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5" s="1"/>
  <c r="O24"/>
  <c r="N16"/>
  <c r="M16"/>
  <c r="L16"/>
  <c r="K16"/>
  <c r="J16"/>
  <c r="I16"/>
  <c r="H16"/>
  <c r="G16"/>
  <c r="F16"/>
  <c r="E16"/>
  <c r="D16"/>
  <c r="C16"/>
  <c r="O15"/>
  <c r="O14"/>
  <c r="O13"/>
  <c r="N7"/>
  <c r="M7"/>
  <c r="L7"/>
  <c r="K7"/>
  <c r="J7"/>
  <c r="I7"/>
  <c r="H7"/>
  <c r="G7"/>
  <c r="F7"/>
  <c r="E7"/>
  <c r="D7"/>
  <c r="C7"/>
  <c r="O7" s="1"/>
  <c r="O6"/>
  <c r="O5"/>
  <c r="O4"/>
  <c r="N49" i="12"/>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11"/>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L40"/>
  <c r="H40"/>
  <c r="O40" s="1"/>
  <c r="O39"/>
  <c r="O38"/>
  <c r="O37"/>
  <c r="I36"/>
  <c r="O36" s="1"/>
  <c r="O35"/>
  <c r="O34"/>
  <c r="N33"/>
  <c r="M33"/>
  <c r="L33"/>
  <c r="K33"/>
  <c r="J33"/>
  <c r="I33"/>
  <c r="H33"/>
  <c r="G33"/>
  <c r="F33"/>
  <c r="E33"/>
  <c r="D33"/>
  <c r="C33"/>
  <c r="O33" s="1"/>
  <c r="O31"/>
  <c r="O30"/>
  <c r="O29"/>
  <c r="O28"/>
  <c r="O27"/>
  <c r="G27"/>
  <c r="O26"/>
  <c r="H26"/>
  <c r="N25"/>
  <c r="M25"/>
  <c r="L25"/>
  <c r="K25"/>
  <c r="J25"/>
  <c r="I25"/>
  <c r="H25"/>
  <c r="G25"/>
  <c r="F25"/>
  <c r="E25"/>
  <c r="D25"/>
  <c r="C25"/>
  <c r="O25" s="1"/>
  <c r="N24"/>
  <c r="M24"/>
  <c r="L24"/>
  <c r="K24"/>
  <c r="J24"/>
  <c r="I24"/>
  <c r="H24"/>
  <c r="G24"/>
  <c r="F24"/>
  <c r="E24"/>
  <c r="D24"/>
  <c r="C24"/>
  <c r="O24" s="1"/>
  <c r="O21"/>
  <c r="O20"/>
  <c r="O19"/>
  <c r="O18"/>
  <c r="O17"/>
  <c r="O16"/>
  <c r="O15"/>
  <c r="N14"/>
  <c r="M14"/>
  <c r="L14"/>
  <c r="K14"/>
  <c r="J14"/>
  <c r="I14"/>
  <c r="H14"/>
  <c r="G14"/>
  <c r="F14"/>
  <c r="E14"/>
  <c r="D14"/>
  <c r="C14"/>
  <c r="O14" s="1"/>
  <c r="O12"/>
  <c r="O11"/>
  <c r="O10"/>
  <c r="O9"/>
  <c r="O8"/>
  <c r="N7"/>
  <c r="M7"/>
  <c r="L7"/>
  <c r="K7"/>
  <c r="J7"/>
  <c r="I7"/>
  <c r="H7"/>
  <c r="G7"/>
  <c r="F7"/>
  <c r="E7"/>
  <c r="D7"/>
  <c r="C7"/>
  <c r="O7" s="1"/>
  <c r="O56" i="13" l="1"/>
  <c r="O50"/>
  <c r="O52"/>
  <c r="O37"/>
</calcChain>
</file>

<file path=xl/sharedStrings.xml><?xml version="1.0" encoding="utf-8"?>
<sst xmlns="http://schemas.openxmlformats.org/spreadsheetml/2006/main" count="2418" uniqueCount="356">
  <si>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</si>
  <si>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</si>
  <si>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</si>
  <si>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</si>
  <si>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</si>
  <si>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</si>
  <si>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</si>
  <si>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</si>
  <si>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</si>
  <si>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</si>
  <si>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</si>
  <si>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</si>
  <si>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</si>
  <si>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</si>
  <si>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</si>
  <si>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</si>
  <si>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</si>
  <si>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</si>
  <si>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</si>
  <si>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</si>
  <si>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</si>
  <si>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</si>
  <si>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</si>
  <si>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</si>
  <si>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</si>
  <si>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</si>
  <si>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</si>
  <si>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</si>
  <si>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</si>
  <si>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</si>
  <si>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</si>
  <si>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</si>
  <si>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</si>
  <si>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</si>
  <si>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</si>
  <si>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</si>
  <si>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</si>
  <si>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</si>
  <si>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</si>
  <si>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</si>
  <si>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</si>
  <si>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</si>
  <si>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</si>
  <si>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</si>
  <si>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</si>
  <si>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</si>
  <si>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</si>
  <si>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</si>
  <si>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</si>
  <si>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</si>
  <si>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</si>
  <si>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</si>
  <si>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</si>
  <si>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</si>
  <si>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</si>
  <si>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</si>
  <si>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</si>
  <si>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</si>
  <si>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</si>
  <si>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</si>
  <si>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</si>
  <si>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</si>
  <si>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</si>
  <si>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</si>
  <si>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</si>
  <si>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</si>
  <si>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</si>
  <si>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</si>
  <si>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</si>
  <si>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</si>
  <si>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</si>
  <si>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</si>
  <si>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</si>
  <si>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</si>
  <si>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</si>
  <si>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</si>
  <si>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</si>
  <si>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</si>
  <si>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</si>
  <si>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</si>
  <si>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</si>
  <si>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</si>
  <si>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</si>
  <si>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</si>
  <si>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</si>
  <si>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</si>
  <si>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</si>
  <si>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</si>
  <si>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</si>
  <si>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</si>
  <si>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</si>
  <si>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</si>
  <si>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</si>
  <si>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</si>
  <si>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</si>
  <si>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</si>
  <si>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</si>
  <si>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</si>
  <si>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</si>
  <si>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</si>
  <si>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</si>
  <si>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</si>
  <si>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</si>
  <si>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</si>
  <si>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</si>
  <si>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</si>
  <si>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</si>
  <si>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</si>
  <si>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</si>
  <si>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</si>
  <si>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</si>
  <si>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</si>
  <si>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</si>
  <si>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</si>
  <si>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</si>
  <si>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</si>
  <si>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</si>
  <si>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</si>
  <si>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</si>
  <si>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</si>
  <si>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</si>
  <si>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</si>
  <si>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</si>
  <si>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</si>
  <si>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</si>
  <si>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</si>
  <si>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</si>
  <si>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</si>
  <si>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</si>
  <si>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</si>
  <si>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</si>
  <si>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</si>
  <si>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</si>
  <si>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</si>
  <si>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</si>
  <si>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</si>
  <si>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</si>
  <si>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</si>
  <si>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</si>
  <si>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</si>
  <si>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</si>
  <si>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</si>
  <si>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</si>
  <si>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</si>
  <si>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</si>
  <si>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</si>
  <si>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</si>
  <si>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</si>
  <si>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</si>
  <si>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</si>
  <si>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</si>
  <si>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</si>
  <si>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</si>
  <si>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</si>
  <si>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</si>
  <si>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</si>
  <si>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</si>
  <si>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</si>
  <si>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</si>
  <si>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</si>
  <si>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</si>
  <si>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</si>
  <si>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</si>
  <si>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</si>
  <si>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</si>
  <si>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</si>
  <si>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</si>
  <si>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</si>
  <si>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</si>
  <si>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</si>
  <si>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</si>
  <si>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</si>
  <si>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</si>
  <si>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</si>
  <si>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</si>
  <si>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</si>
  <si>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</si>
  <si>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</si>
  <si>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</si>
  <si>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</si>
  <si>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</si>
  <si>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</si>
  <si>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</si>
  <si>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</si>
  <si>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</si>
  <si>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</si>
  <si>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</si>
  <si>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</si>
  <si>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</si>
  <si>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</si>
  <si>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</si>
  <si>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</si>
  <si>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</si>
  <si>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</si>
  <si>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</si>
  <si>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</si>
  <si>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</si>
  <si>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</si>
  <si>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</si>
  <si>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</si>
  <si>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</si>
  <si>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</si>
  <si>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</si>
  <si>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</si>
  <si>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</si>
  <si>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</si>
  <si>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</si>
  <si>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</si>
  <si>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</si>
  <si>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</si>
  <si>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</si>
  <si>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</si>
  <si>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</si>
  <si>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</si>
  <si>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</si>
  <si>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</si>
  <si>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</si>
  <si>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</si>
  <si>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</si>
  <si>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</si>
  <si>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</si>
  <si>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</si>
  <si>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</si>
  <si>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</si>
  <si>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</si>
  <si>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</si>
  <si>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</si>
  <si>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</si>
  <si>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</si>
  <si>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CANADA</t>
  </si>
  <si>
    <t>GRECIA</t>
  </si>
  <si>
    <t>CHINA</t>
  </si>
  <si>
    <t>ESPAÑA</t>
  </si>
  <si>
    <t>No.</t>
  </si>
  <si>
    <t>T.R.B.</t>
  </si>
  <si>
    <t>TIPO</t>
  </si>
  <si>
    <t>CARGA O DESCARGA</t>
  </si>
  <si>
    <t>PROCEDENCIA</t>
  </si>
  <si>
    <t>DESTINO</t>
  </si>
  <si>
    <t>NOMBRE</t>
  </si>
  <si>
    <t>AREA DE PLATAFORMAS</t>
  </si>
  <si>
    <t>LANCHA</t>
  </si>
  <si>
    <t>PUNTA DELGADA</t>
  </si>
  <si>
    <t>ABASTECEDOR</t>
  </si>
  <si>
    <t>BUQUE MOTOR</t>
  </si>
  <si>
    <t>ZHEN ZHU WAN</t>
  </si>
  <si>
    <t>MEXICANA</t>
  </si>
  <si>
    <t>POSH PETREL</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</si>
  <si>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</si>
  <si>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</si>
  <si>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</si>
  <si>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</si>
  <si>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</si>
  <si>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</si>
  <si>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</si>
  <si>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</si>
  <si>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</si>
  <si>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</si>
  <si>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</si>
  <si>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</si>
  <si>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</si>
  <si>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</si>
  <si>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</si>
  <si>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</si>
  <si>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</si>
  <si>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</si>
  <si>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</si>
  <si>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</si>
  <si>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</si>
  <si>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</si>
  <si>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</si>
  <si>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SEACOR VOYAGER</t>
  </si>
  <si>
    <t>ISLA BLANCA</t>
  </si>
  <si>
    <t>EBANKS TIDE</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</si>
  <si>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</si>
  <si>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</si>
  <si>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</si>
  <si>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</si>
  <si>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</si>
  <si>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</si>
  <si>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</si>
  <si>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</si>
  <si>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</si>
  <si>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</si>
  <si>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</si>
  <si>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</si>
  <si>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</si>
  <si>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</si>
  <si>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</si>
  <si>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</si>
  <si>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</si>
  <si>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</si>
  <si>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</si>
  <si>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</si>
  <si>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</si>
  <si>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</si>
  <si>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</si>
  <si>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</si>
  <si>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</si>
  <si>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</si>
  <si>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</si>
  <si>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</si>
  <si>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</si>
  <si>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</si>
  <si>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</si>
  <si>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</si>
  <si>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</si>
  <si>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</si>
  <si>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</si>
  <si>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PAT TAYLOR</t>
  </si>
  <si>
    <t>COLOSO</t>
  </si>
  <si>
    <t>ISLA AZTECA</t>
  </si>
  <si>
    <t>ISLA DEL TORO</t>
  </si>
  <si>
    <t>CABALLO FUERTE</t>
  </si>
  <si>
    <t>SIGNET ATLAS</t>
  </si>
  <si>
    <t>CHALAN</t>
  </si>
  <si>
    <t>DWIGHT S. RAMSAY</t>
  </si>
  <si>
    <t>DON FAUSTO</t>
  </si>
  <si>
    <t>BERNIE MCCALL</t>
  </si>
  <si>
    <t>GREENWOOD TIDE</t>
  </si>
  <si>
    <t>LIBRA</t>
  </si>
  <si>
    <t>Granel mineral semi mecanizado (grava)</t>
  </si>
  <si>
    <t>OCTUBRE</t>
  </si>
  <si>
    <t>KAREELA SPIRIT</t>
  </si>
  <si>
    <t>BAHAMAS</t>
  </si>
  <si>
    <t>ALTEREGO II</t>
  </si>
  <si>
    <t>POLA</t>
  </si>
  <si>
    <t>ETC RAMSIS</t>
  </si>
  <si>
    <t>OVERSEAS YOSEMITE</t>
  </si>
  <si>
    <t>ASTRO ARCTURUS</t>
  </si>
  <si>
    <t>STELLAR VOYAGER</t>
  </si>
  <si>
    <t>EAGLE SUBARU</t>
  </si>
  <si>
    <t>AEGEAN NOBILITY</t>
  </si>
  <si>
    <t>OLIB</t>
  </si>
  <si>
    <t>CROACIA</t>
  </si>
  <si>
    <t>OCTUBRE DE 2011</t>
  </si>
  <si>
    <t>TERTNES</t>
  </si>
  <si>
    <t>HOLANDA</t>
  </si>
  <si>
    <t>BALBOA, PANAMA</t>
  </si>
  <si>
    <t>CORPUS CHRISTI, TEXAS</t>
  </si>
  <si>
    <t>HOUSTON, TEXAS U.S.A.</t>
  </si>
  <si>
    <t>CABALLO AZTECA</t>
  </si>
  <si>
    <t>CIUDAD DEL CARMEN, CAMP.</t>
  </si>
  <si>
    <t>VERACRUZ, VER.</t>
  </si>
  <si>
    <t>TAURO</t>
  </si>
  <si>
    <t>OLOKUN</t>
  </si>
  <si>
    <t>APOLLO TIDE</t>
  </si>
  <si>
    <t>ISLA PELICANO</t>
  </si>
  <si>
    <t>ISLA MONSERRAT</t>
  </si>
  <si>
    <t>SAAM MAYA</t>
  </si>
  <si>
    <t>LOVING TIDE</t>
  </si>
  <si>
    <t>DON ALFONSO</t>
  </si>
  <si>
    <t>MERMAID VIGILANCE</t>
  </si>
  <si>
    <t>MARMEX III</t>
  </si>
  <si>
    <t>ASHLEY CANDIES</t>
  </si>
  <si>
    <t>PIONERO</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</si>
</sst>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6">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64"/>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17">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2" fillId="0" borderId="0" xfId="12" applyFill="1"/>
    <xf numFmtId="0" fontId="26" fillId="0" borderId="0" xfId="12" applyFont="1" applyFill="1"/>
    <xf numFmtId="0" fontId="2" fillId="0" borderId="0" xfId="12" applyFill="1" applyAlignment="1">
      <alignment horizontal="right"/>
    </xf>
    <xf numFmtId="0" fontId="27" fillId="0" borderId="0" xfId="12" applyFont="1" applyFill="1"/>
    <xf numFmtId="0" fontId="2" fillId="0" borderId="29" xfId="12" applyFill="1" applyBorder="1" applyAlignment="1">
      <alignment horizontal="center"/>
    </xf>
    <xf numFmtId="0" fontId="2" fillId="0" borderId="29" xfId="12" applyFill="1" applyBorder="1"/>
    <xf numFmtId="4" fontId="26" fillId="0" borderId="29" xfId="12" applyNumberFormat="1" applyFont="1" applyFill="1" applyBorder="1" applyAlignment="1">
      <alignment horizontal="center"/>
    </xf>
    <xf numFmtId="0" fontId="26" fillId="0" borderId="29" xfId="12" applyFont="1" applyFill="1" applyBorder="1" applyAlignment="1">
      <alignment horizontal="center"/>
    </xf>
    <xf numFmtId="0" fontId="2" fillId="0" borderId="29" xfId="12" applyFont="1" applyFill="1" applyBorder="1"/>
    <xf numFmtId="3" fontId="26" fillId="0" borderId="29" xfId="12" applyNumberFormat="1" applyFont="1" applyFill="1" applyBorder="1" applyAlignment="1">
      <alignment horizontal="center"/>
    </xf>
    <xf numFmtId="0" fontId="26" fillId="0" borderId="29" xfId="12" applyFont="1" applyFill="1" applyBorder="1"/>
    <xf numFmtId="0" fontId="26" fillId="0" borderId="29" xfId="12" applyFont="1" applyFill="1" applyBorder="1" applyAlignment="1">
      <alignment vertical="center" wrapText="1"/>
    </xf>
    <xf numFmtId="4" fontId="26" fillId="3" borderId="29" xfId="12" applyNumberFormat="1" applyFont="1" applyFill="1" applyBorder="1" applyAlignment="1">
      <alignment horizontal="center"/>
    </xf>
    <xf numFmtId="0" fontId="2" fillId="0" borderId="29"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2" xfId="12" applyFont="1" applyFill="1" applyBorder="1"/>
    <xf numFmtId="3" fontId="2" fillId="3" borderId="32" xfId="12" applyNumberFormat="1" applyFont="1" applyFill="1" applyBorder="1" applyAlignment="1">
      <alignment horizontal="center"/>
    </xf>
    <xf numFmtId="3" fontId="2" fillId="0" borderId="32" xfId="12" applyNumberFormat="1" applyFont="1" applyFill="1" applyBorder="1" applyAlignment="1">
      <alignment horizontal="center"/>
    </xf>
    <xf numFmtId="0" fontId="26" fillId="0" borderId="32" xfId="12" applyFont="1" applyFill="1" applyBorder="1" applyAlignment="1">
      <alignment horizontal="center"/>
    </xf>
    <xf numFmtId="0" fontId="26" fillId="0" borderId="33" xfId="12" applyFont="1" applyFill="1" applyBorder="1"/>
    <xf numFmtId="4" fontId="26" fillId="0" borderId="34"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5"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9" xfId="12" applyFill="1" applyBorder="1" applyAlignment="1">
      <alignment horizontal="center" vertical="center" wrapText="1"/>
    </xf>
    <xf numFmtId="0" fontId="26" fillId="0" borderId="29" xfId="12" applyFont="1" applyFill="1" applyBorder="1" applyAlignment="1">
      <alignment horizontal="center" vertical="center" wrapText="1"/>
    </xf>
    <xf numFmtId="0" fontId="2" fillId="0" borderId="37" xfId="12" applyFill="1" applyBorder="1"/>
    <xf numFmtId="0" fontId="31" fillId="0" borderId="0" xfId="12" applyFont="1" applyFill="1"/>
    <xf numFmtId="0" fontId="2" fillId="0" borderId="29" xfId="12" applyFill="1" applyBorder="1" applyAlignment="1">
      <alignment horizontal="left"/>
    </xf>
    <xf numFmtId="0" fontId="17" fillId="0" borderId="0" xfId="12" applyFont="1" applyFill="1"/>
    <xf numFmtId="0" fontId="2" fillId="0" borderId="0" xfId="12" applyFill="1" applyAlignment="1">
      <alignment horizontal="center"/>
    </xf>
    <xf numFmtId="0" fontId="2" fillId="0" borderId="41" xfId="12" applyFill="1" applyBorder="1"/>
    <xf numFmtId="0" fontId="26" fillId="0" borderId="42" xfId="12" applyFont="1" applyFill="1" applyBorder="1"/>
    <xf numFmtId="0" fontId="2" fillId="0" borderId="42" xfId="12" applyFill="1" applyBorder="1"/>
    <xf numFmtId="0" fontId="2" fillId="0" borderId="43" xfId="12" applyFill="1" applyBorder="1"/>
    <xf numFmtId="0" fontId="2" fillId="0" borderId="44" xfId="12" applyFill="1" applyBorder="1"/>
    <xf numFmtId="0" fontId="2" fillId="0" borderId="45" xfId="12" applyFill="1" applyBorder="1" applyAlignment="1">
      <alignment horizontal="center" vertical="center"/>
    </xf>
    <xf numFmtId="0" fontId="2" fillId="0" borderId="0" xfId="12" applyFill="1" applyBorder="1" applyAlignment="1">
      <alignment horizontal="center" vertical="center"/>
    </xf>
    <xf numFmtId="0" fontId="2" fillId="0" borderId="32" xfId="12" applyFill="1" applyBorder="1"/>
    <xf numFmtId="0" fontId="2" fillId="0" borderId="30" xfId="12" applyFill="1" applyBorder="1"/>
    <xf numFmtId="4" fontId="26" fillId="0" borderId="29" xfId="12" applyNumberFormat="1" applyFont="1" applyFill="1" applyBorder="1" applyAlignment="1"/>
    <xf numFmtId="4" fontId="26" fillId="0" borderId="31" xfId="12" applyNumberFormat="1" applyFont="1" applyFill="1" applyBorder="1" applyAlignment="1"/>
    <xf numFmtId="168" fontId="26" fillId="0" borderId="29" xfId="12" applyNumberFormat="1" applyFont="1" applyFill="1" applyBorder="1" applyAlignment="1">
      <alignment horizontal="center"/>
    </xf>
    <xf numFmtId="0" fontId="2" fillId="0" borderId="31" xfId="12" applyFont="1" applyFill="1" applyBorder="1" applyAlignment="1">
      <alignment horizontal="center"/>
    </xf>
    <xf numFmtId="0" fontId="2" fillId="0" borderId="45" xfId="12" applyFill="1" applyBorder="1"/>
    <xf numFmtId="0" fontId="26" fillId="0" borderId="39" xfId="12" applyFont="1" applyFill="1" applyBorder="1" applyAlignment="1">
      <alignment horizontal="center"/>
    </xf>
    <xf numFmtId="0" fontId="26" fillId="0" borderId="46" xfId="12" applyFont="1" applyFill="1" applyBorder="1" applyAlignment="1">
      <alignment horizontal="center"/>
    </xf>
    <xf numFmtId="169" fontId="26" fillId="0" borderId="39" xfId="12" applyNumberFormat="1" applyFont="1" applyFill="1" applyBorder="1" applyAlignment="1">
      <alignment horizontal="center"/>
    </xf>
    <xf numFmtId="0" fontId="2" fillId="0" borderId="31"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9" xfId="12" applyFill="1" applyBorder="1" applyAlignment="1">
      <alignment horizontal="right" vertical="center"/>
    </xf>
    <xf numFmtId="0" fontId="2" fillId="0" borderId="29" xfId="12" applyFill="1" applyBorder="1" applyAlignment="1">
      <alignment horizontal="center" vertical="center"/>
    </xf>
    <xf numFmtId="0" fontId="26" fillId="0" borderId="29" xfId="12" applyFont="1" applyFill="1" applyBorder="1" applyAlignment="1">
      <alignment horizontal="right" vertical="center"/>
    </xf>
    <xf numFmtId="0" fontId="2" fillId="0" borderId="44" xfId="12" applyFont="1" applyFill="1" applyBorder="1"/>
    <xf numFmtId="0" fontId="2" fillId="0" borderId="47" xfId="12" applyFill="1" applyBorder="1"/>
    <xf numFmtId="0" fontId="2" fillId="0" borderId="40" xfId="12" applyFill="1" applyBorder="1"/>
    <xf numFmtId="0" fontId="2" fillId="0" borderId="48" xfId="12" applyFill="1" applyBorder="1"/>
    <xf numFmtId="0" fontId="2" fillId="0" borderId="30" xfId="12" applyFont="1" applyFill="1" applyBorder="1" applyAlignment="1">
      <alignment horizontal="center"/>
    </xf>
    <xf numFmtId="0" fontId="2" fillId="0" borderId="29" xfId="12" applyFont="1" applyFill="1" applyBorder="1" applyAlignment="1">
      <alignment horizontal="center"/>
    </xf>
    <xf numFmtId="170" fontId="26" fillId="0" borderId="39" xfId="12" applyNumberFormat="1" applyFont="1" applyFill="1" applyBorder="1" applyAlignment="1">
      <alignment horizontal="center"/>
    </xf>
    <xf numFmtId="0" fontId="26" fillId="0" borderId="31" xfId="12" applyFont="1" applyFill="1" applyBorder="1" applyAlignment="1">
      <alignment horizontal="center"/>
    </xf>
    <xf numFmtId="0" fontId="26" fillId="0" borderId="44" xfId="12" applyFont="1" applyFill="1" applyBorder="1"/>
    <xf numFmtId="0" fontId="31" fillId="0" borderId="0" xfId="12" applyFont="1" applyFill="1" applyBorder="1"/>
    <xf numFmtId="0" fontId="26" fillId="0" borderId="40" xfId="12" applyFont="1" applyFill="1" applyBorder="1"/>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50" xfId="12" applyFont="1" applyFill="1" applyBorder="1" applyAlignment="1">
      <alignment horizontal="center"/>
    </xf>
    <xf numFmtId="0" fontId="33" fillId="4" borderId="50" xfId="12" applyFont="1" applyFill="1" applyBorder="1" applyAlignment="1">
      <alignment horizontal="center"/>
    </xf>
    <xf numFmtId="0" fontId="32" fillId="4" borderId="28" xfId="12" applyFont="1" applyFill="1" applyBorder="1" applyAlignment="1">
      <alignment horizontal="center"/>
    </xf>
    <xf numFmtId="0" fontId="32" fillId="4" borderId="51" xfId="12"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2" fillId="0" borderId="0" xfId="12" applyAlignment="1">
      <alignment horizontal="center"/>
    </xf>
    <xf numFmtId="0" fontId="31" fillId="0" borderId="0" xfId="12" applyFont="1" applyAlignment="1">
      <alignment horizontal="left"/>
    </xf>
    <xf numFmtId="0" fontId="35" fillId="0" borderId="52" xfId="12" applyFont="1" applyFill="1" applyBorder="1" applyAlignment="1">
      <alignment horizontal="center"/>
    </xf>
    <xf numFmtId="0" fontId="35" fillId="0" borderId="52" xfId="12" applyFont="1" applyFill="1" applyBorder="1" applyAlignment="1">
      <alignment vertical="center"/>
    </xf>
    <xf numFmtId="43" fontId="35" fillId="0" borderId="52"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50"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2" xfId="12" applyFont="1" applyBorder="1"/>
    <xf numFmtId="0" fontId="35" fillId="0" borderId="52" xfId="12" applyFont="1" applyBorder="1" applyAlignment="1">
      <alignment horizontal="center"/>
    </xf>
    <xf numFmtId="0" fontId="35" fillId="0" borderId="0" xfId="12" applyFont="1" applyBorder="1"/>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0" fontId="10" fillId="0" borderId="5" xfId="12" applyFont="1" applyBorder="1" applyAlignment="1">
      <alignment horizontal="right"/>
    </xf>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5" xfId="12" applyNumberFormat="1" applyFont="1" applyFill="1" applyBorder="1" applyAlignment="1">
      <alignment horizontal="right"/>
    </xf>
    <xf numFmtId="4" fontId="8" fillId="0" borderId="5" xfId="12" applyNumberFormat="1" applyFont="1" applyFill="1" applyBorder="1" applyAlignment="1"/>
    <xf numFmtId="4" fontId="8" fillId="0" borderId="8" xfId="12" applyNumberFormat="1" applyFont="1" applyFill="1" applyBorder="1" applyAlignment="1"/>
    <xf numFmtId="3" fontId="8" fillId="0" borderId="5"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4" fontId="8" fillId="0" borderId="8"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10"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0" fontId="10" fillId="0" borderId="12" xfId="12"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4" xfId="12" applyFont="1" applyFill="1" applyBorder="1"/>
    <xf numFmtId="4" fontId="18" fillId="0" borderId="5" xfId="12" applyNumberFormat="1" applyFont="1" applyFill="1" applyBorder="1" applyAlignment="1">
      <alignment horizontal="right"/>
    </xf>
    <xf numFmtId="0" fontId="18" fillId="0" borderId="8"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0" fontId="18" fillId="0" borderId="8" xfId="12" applyFont="1" applyFill="1" applyBorder="1" applyAlignment="1">
      <alignment wrapText="1"/>
    </xf>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2" fontId="34" fillId="0" borderId="52" xfId="12" applyNumberFormat="1" applyFont="1" applyFill="1" applyBorder="1" applyAlignment="1">
      <alignment horizontal="center"/>
    </xf>
    <xf numFmtId="0" fontId="32" fillId="4" borderId="54" xfId="12" applyFont="1" applyFill="1" applyBorder="1" applyAlignment="1">
      <alignment horizontal="center"/>
    </xf>
    <xf numFmtId="0" fontId="35" fillId="0" borderId="55" xfId="12" applyFont="1" applyFill="1" applyBorder="1" applyAlignment="1">
      <alignment horizontal="center"/>
    </xf>
    <xf numFmtId="0" fontId="35" fillId="0" borderId="55" xfId="12" applyFont="1" applyFill="1" applyBorder="1" applyAlignment="1">
      <alignment vertical="center"/>
    </xf>
    <xf numFmtId="0" fontId="35" fillId="0" borderId="55" xfId="12" applyFont="1" applyFill="1" applyBorder="1" applyAlignment="1">
      <alignment horizontal="center" vertical="center"/>
    </xf>
    <xf numFmtId="43" fontId="35" fillId="0" borderId="55" xfId="12" applyNumberFormat="1" applyFont="1" applyFill="1" applyBorder="1" applyAlignment="1">
      <alignment horizontal="center"/>
    </xf>
    <xf numFmtId="0" fontId="35" fillId="0" borderId="52" xfId="12" applyFont="1" applyFill="1" applyBorder="1" applyAlignment="1">
      <alignment horizontal="center" vertical="center"/>
    </xf>
    <xf numFmtId="0" fontId="35" fillId="0" borderId="0" xfId="12" applyFont="1" applyBorder="1" applyAlignment="1">
      <alignment horizontal="center"/>
    </xf>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30" xfId="12" applyFill="1" applyBorder="1" applyAlignment="1">
      <alignment horizontal="left"/>
    </xf>
    <xf numFmtId="0" fontId="2" fillId="0" borderId="38" xfId="12" applyFill="1" applyBorder="1" applyAlignment="1">
      <alignment horizontal="left"/>
    </xf>
    <xf numFmtId="0" fontId="2" fillId="0" borderId="31" xfId="12" applyFill="1" applyBorder="1" applyAlignment="1">
      <alignment horizontal="left"/>
    </xf>
    <xf numFmtId="0" fontId="2" fillId="0" borderId="29" xfId="12" applyFill="1" applyBorder="1" applyAlignment="1">
      <alignment horizontal="center"/>
    </xf>
    <xf numFmtId="0" fontId="2" fillId="0" borderId="29" xfId="12" applyFill="1" applyBorder="1" applyAlignment="1">
      <alignment horizontal="left"/>
    </xf>
    <xf numFmtId="0" fontId="2" fillId="0" borderId="30" xfId="12" applyFill="1" applyBorder="1" applyAlignment="1">
      <alignment horizontal="center"/>
    </xf>
    <xf numFmtId="0" fontId="2" fillId="0" borderId="38" xfId="12" applyFill="1" applyBorder="1" applyAlignment="1">
      <alignment horizontal="center"/>
    </xf>
    <xf numFmtId="0" fontId="2" fillId="0" borderId="31" xfId="12" applyFill="1" applyBorder="1" applyAlignment="1">
      <alignment horizontal="center"/>
    </xf>
    <xf numFmtId="0" fontId="2" fillId="0" borderId="32" xfId="12" applyFill="1" applyBorder="1" applyAlignment="1">
      <alignment horizontal="center" vertical="center"/>
    </xf>
    <xf numFmtId="0" fontId="2" fillId="0" borderId="39" xfId="12" applyFill="1" applyBorder="1" applyAlignment="1">
      <alignment horizontal="center" vertical="center"/>
    </xf>
    <xf numFmtId="49" fontId="26" fillId="0" borderId="36" xfId="12" applyNumberFormat="1" applyFont="1" applyFill="1" applyBorder="1" applyAlignment="1">
      <alignment horizontal="center"/>
    </xf>
    <xf numFmtId="0" fontId="2" fillId="0" borderId="29" xfId="12" applyFill="1" applyBorder="1" applyAlignment="1">
      <alignment horizontal="center" vertical="center" wrapText="1"/>
    </xf>
    <xf numFmtId="3" fontId="2" fillId="0" borderId="29" xfId="12" applyNumberFormat="1" applyFont="1" applyFill="1" applyBorder="1" applyAlignment="1">
      <alignment horizontal="center"/>
    </xf>
    <xf numFmtId="3" fontId="26" fillId="0" borderId="32" xfId="12" applyNumberFormat="1" applyFont="1" applyFill="1" applyBorder="1" applyAlignment="1">
      <alignment horizontal="center"/>
    </xf>
    <xf numFmtId="4" fontId="26" fillId="0" borderId="29" xfId="12" applyNumberFormat="1" applyFont="1" applyFill="1" applyBorder="1" applyAlignment="1">
      <alignment horizontal="center"/>
    </xf>
    <xf numFmtId="0" fontId="26" fillId="0" borderId="32"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3" xfId="12" applyNumberFormat="1" applyFont="1" applyFill="1" applyBorder="1" applyAlignment="1">
      <alignment horizontal="center"/>
    </xf>
    <xf numFmtId="3" fontId="26" fillId="0" borderId="29"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0" xfId="12" applyNumberFormat="1" applyFont="1" applyFill="1" applyBorder="1" applyAlignment="1">
      <alignment horizontal="center"/>
    </xf>
    <xf numFmtId="4" fontId="26" fillId="0" borderId="31" xfId="12" applyNumberFormat="1" applyFont="1" applyFill="1" applyBorder="1" applyAlignment="1">
      <alignment horizontal="center"/>
    </xf>
    <xf numFmtId="3" fontId="2" fillId="0" borderId="30" xfId="12" applyNumberFormat="1" applyFont="1" applyFill="1" applyBorder="1" applyAlignment="1">
      <alignment horizontal="center"/>
    </xf>
    <xf numFmtId="3" fontId="2" fillId="0" borderId="31" xfId="12" applyNumberFormat="1" applyFont="1" applyFill="1" applyBorder="1" applyAlignment="1">
      <alignment horizontal="center"/>
    </xf>
    <xf numFmtId="3" fontId="26" fillId="0" borderId="30" xfId="12" applyNumberFormat="1" applyFont="1" applyFill="1" applyBorder="1" applyAlignment="1">
      <alignment horizontal="center"/>
    </xf>
    <xf numFmtId="3" fontId="26" fillId="0" borderId="31" xfId="12" applyNumberFormat="1" applyFont="1" applyFill="1" applyBorder="1" applyAlignment="1">
      <alignment horizontal="center"/>
    </xf>
    <xf numFmtId="166" fontId="26" fillId="0" borderId="30" xfId="12" applyNumberFormat="1" applyFont="1" applyFill="1" applyBorder="1" applyAlignment="1">
      <alignment horizontal="center"/>
    </xf>
    <xf numFmtId="166" fontId="26" fillId="0" borderId="31" xfId="12" applyNumberFormat="1" applyFont="1" applyFill="1" applyBorder="1" applyAlignment="1">
      <alignment horizontal="center"/>
    </xf>
    <xf numFmtId="0" fontId="26" fillId="0" borderId="0" xfId="12" applyFont="1" applyFill="1" applyAlignment="1">
      <alignment horizontal="center"/>
    </xf>
    <xf numFmtId="0" fontId="26" fillId="0" borderId="29" xfId="12" applyFont="1" applyFill="1" applyBorder="1" applyAlignment="1">
      <alignment horizontal="center"/>
    </xf>
    <xf numFmtId="0" fontId="2" fillId="0" borderId="32" xfId="12" applyFill="1" applyBorder="1" applyAlignment="1">
      <alignment horizontal="center"/>
    </xf>
    <xf numFmtId="0" fontId="2" fillId="0" borderId="0" xfId="12" applyFill="1" applyBorder="1" applyAlignment="1">
      <alignment horizontal="center"/>
    </xf>
    <xf numFmtId="0" fontId="2" fillId="0" borderId="29" xfId="12" applyFill="1" applyBorder="1" applyAlignment="1">
      <alignment horizontal="center" vertical="center"/>
    </xf>
    <xf numFmtId="0" fontId="2" fillId="0" borderId="0" xfId="12" applyFill="1" applyAlignment="1">
      <alignment horizontal="center"/>
    </xf>
    <xf numFmtId="0" fontId="26" fillId="0" borderId="40" xfId="12" applyFont="1" applyFill="1" applyBorder="1" applyAlignment="1">
      <alignment horizontal="center"/>
    </xf>
    <xf numFmtId="0" fontId="31" fillId="0" borderId="0" xfId="12" applyFont="1" applyAlignment="1">
      <alignment horizontal="center"/>
    </xf>
    <xf numFmtId="0" fontId="32" fillId="4" borderId="50" xfId="12" applyFont="1" applyFill="1" applyBorder="1" applyAlignment="1">
      <alignment horizontal="center" vertical="center"/>
    </xf>
    <xf numFmtId="0" fontId="32" fillId="4" borderId="54" xfId="12" applyFont="1" applyFill="1" applyBorder="1" applyAlignment="1">
      <alignment horizontal="center" vertical="center"/>
    </xf>
    <xf numFmtId="0" fontId="2" fillId="0" borderId="0" xfId="12" applyAlignment="1">
      <alignment horizontal="center"/>
    </xf>
    <xf numFmtId="0" fontId="32" fillId="4" borderId="50" xfId="12" applyFont="1" applyFill="1" applyBorder="1" applyAlignment="1">
      <alignment horizontal="center" vertical="center" wrapText="1"/>
    </xf>
    <xf numFmtId="0" fontId="32" fillId="4" borderId="54" xfId="12" applyFont="1" applyFill="1" applyBorder="1" applyAlignment="1">
      <alignment horizontal="center" vertical="center" wrapText="1"/>
    </xf>
    <xf numFmtId="4" fontId="32" fillId="4" borderId="50" xfId="12" applyNumberFormat="1" applyFont="1" applyFill="1" applyBorder="1" applyAlignment="1">
      <alignment horizontal="center" vertical="center"/>
    </xf>
    <xf numFmtId="4" fontId="32" fillId="4" borderId="54" xfId="12" applyNumberFormat="1" applyFont="1" applyFill="1" applyBorder="1" applyAlignment="1">
      <alignment horizontal="center" vertical="center"/>
    </xf>
    <xf numFmtId="4" fontId="32" fillId="4" borderId="50" xfId="12" applyNumberFormat="1" applyFont="1" applyFill="1" applyBorder="1" applyAlignment="1">
      <alignment horizontal="center" vertical="center" wrapText="1"/>
    </xf>
    <xf numFmtId="4" fontId="32" fillId="4" borderId="54" xfId="12" applyNumberFormat="1" applyFont="1" applyFill="1" applyBorder="1" applyAlignment="1">
      <alignment horizontal="center" vertical="center" wrapText="1"/>
    </xf>
    <xf numFmtId="0" fontId="32" fillId="4" borderId="53" xfId="12" applyFont="1" applyFill="1" applyBorder="1" applyAlignment="1">
      <alignment horizontal="center" vertical="center"/>
    </xf>
    <xf numFmtId="4" fontId="32" fillId="4" borderId="53" xfId="12" applyNumberFormat="1" applyFont="1" applyFill="1" applyBorder="1" applyAlignment="1">
      <alignment horizontal="center" vertical="center"/>
    </xf>
    <xf numFmtId="0" fontId="32" fillId="4" borderId="51"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3"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4"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5"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6"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7"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8"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9"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20"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B1" zoomScaleNormal="100" zoomScaleSheetLayoutView="100" workbookViewId="0">
      <selection activeCell="D47" sqref="D47"/>
    </sheetView>
  </sheetViews>
  <sheetFormatPr baseColWidth="10" defaultRowHeight="12.75"/>
  <cols>
    <col min="1" max="1" width="1.85546875" style="109" hidden="1" customWidth="1"/>
    <col min="2" max="2" width="31.5703125" style="109" customWidth="1"/>
    <col min="3" max="9" width="10.85546875" style="109" customWidth="1"/>
    <col min="10" max="10" width="11.28515625" style="109" customWidth="1"/>
    <col min="11" max="12" width="10.85546875" style="109" customWidth="1"/>
    <col min="13" max="14" width="10.85546875" style="109" hidden="1" customWidth="1"/>
    <col min="15" max="15" width="10.85546875" style="109" customWidth="1"/>
    <col min="16" max="16" width="11" style="109" bestFit="1" customWidth="1"/>
    <col min="17" max="16384" width="11.42578125" style="110"/>
  </cols>
  <sheetData>
    <row r="3" spans="1:17" ht="15.75">
      <c r="B3" s="259" t="s">
        <v>83</v>
      </c>
      <c r="C3" s="259"/>
      <c r="D3" s="259"/>
      <c r="E3" s="259"/>
      <c r="F3" s="259"/>
      <c r="G3" s="259"/>
      <c r="H3" s="259"/>
      <c r="I3" s="259"/>
      <c r="J3" s="259"/>
      <c r="K3" s="259"/>
      <c r="L3" s="259"/>
      <c r="M3" s="259"/>
      <c r="N3" s="259"/>
      <c r="O3" s="259"/>
      <c r="P3" s="259"/>
      <c r="Q3" s="259"/>
    </row>
    <row r="4" spans="1:17" ht="13.5" thickBot="1"/>
    <row r="5" spans="1:17" s="114" customFormat="1" ht="34.5" thickBot="1">
      <c r="A5" s="260" t="s">
        <v>0</v>
      </c>
      <c r="B5" s="261"/>
      <c r="C5" s="111">
        <v>40544</v>
      </c>
      <c r="D5" s="111">
        <v>40575</v>
      </c>
      <c r="E5" s="111">
        <v>40603</v>
      </c>
      <c r="F5" s="111">
        <v>40634</v>
      </c>
      <c r="G5" s="111">
        <v>40664</v>
      </c>
      <c r="H5" s="111">
        <v>40695</v>
      </c>
      <c r="I5" s="111">
        <v>40725</v>
      </c>
      <c r="J5" s="111">
        <v>40756</v>
      </c>
      <c r="K5" s="111">
        <v>40787</v>
      </c>
      <c r="L5" s="111">
        <v>40817</v>
      </c>
      <c r="M5" s="111">
        <v>40848</v>
      </c>
      <c r="N5" s="111">
        <v>40513</v>
      </c>
      <c r="O5" s="112" t="s">
        <v>84</v>
      </c>
      <c r="P5" s="113" t="s">
        <v>51</v>
      </c>
    </row>
    <row r="6" spans="1:17" s="119" customFormat="1" ht="11.25">
      <c r="A6" s="115" t="s">
        <v>1</v>
      </c>
      <c r="B6" s="116" t="s">
        <v>1</v>
      </c>
      <c r="C6" s="117" t="s">
        <v>1</v>
      </c>
      <c r="D6" s="117" t="s">
        <v>1</v>
      </c>
      <c r="E6" s="117"/>
      <c r="F6" s="117"/>
      <c r="G6" s="117"/>
      <c r="H6" s="117"/>
      <c r="I6" s="117"/>
      <c r="J6" s="117"/>
      <c r="K6" s="117"/>
      <c r="L6" s="117"/>
      <c r="M6" s="117"/>
      <c r="N6" s="117"/>
      <c r="O6" s="117" t="s">
        <v>1</v>
      </c>
      <c r="P6" s="118" t="s">
        <v>1</v>
      </c>
    </row>
    <row r="7" spans="1:17" s="119" customFormat="1" ht="11.25">
      <c r="A7" s="262" t="s">
        <v>2</v>
      </c>
      <c r="B7" s="263"/>
      <c r="C7" s="120">
        <f>SUM(C8:C12)</f>
        <v>420</v>
      </c>
      <c r="D7" s="120">
        <f t="shared" ref="D7:M7" si="0">SUM(D8:D12)</f>
        <v>357</v>
      </c>
      <c r="E7" s="120">
        <f t="shared" si="0"/>
        <v>442</v>
      </c>
      <c r="F7" s="120">
        <f t="shared" si="0"/>
        <v>403</v>
      </c>
      <c r="G7" s="120">
        <f t="shared" si="0"/>
        <v>394</v>
      </c>
      <c r="H7" s="120">
        <f t="shared" si="0"/>
        <v>401</v>
      </c>
      <c r="I7" s="120">
        <f t="shared" si="0"/>
        <v>395</v>
      </c>
      <c r="J7" s="120">
        <f t="shared" si="0"/>
        <v>348</v>
      </c>
      <c r="K7" s="120">
        <f t="shared" si="0"/>
        <v>352</v>
      </c>
      <c r="L7" s="120">
        <f t="shared" si="0"/>
        <v>410</v>
      </c>
      <c r="M7" s="120">
        <f t="shared" si="0"/>
        <v>0</v>
      </c>
      <c r="N7" s="120">
        <f t="shared" ref="N7" si="1">SUM(N9:N12)</f>
        <v>0</v>
      </c>
      <c r="O7" s="121">
        <f t="shared" ref="O7:O12" si="2">SUM(C7:N7)</f>
        <v>3922</v>
      </c>
      <c r="P7" s="121">
        <v>5590</v>
      </c>
    </row>
    <row r="8" spans="1:17" s="119" customFormat="1" ht="11.25">
      <c r="A8" s="122"/>
      <c r="B8" s="123" t="s">
        <v>6</v>
      </c>
      <c r="C8" s="117">
        <v>13</v>
      </c>
      <c r="D8" s="117">
        <v>12</v>
      </c>
      <c r="E8" s="117">
        <v>13</v>
      </c>
      <c r="F8" s="117">
        <v>6</v>
      </c>
      <c r="G8" s="117">
        <v>10</v>
      </c>
      <c r="H8" s="117">
        <v>13</v>
      </c>
      <c r="I8" s="117">
        <v>8</v>
      </c>
      <c r="J8" s="117">
        <v>6</v>
      </c>
      <c r="K8" s="117">
        <v>5</v>
      </c>
      <c r="L8" s="124">
        <v>10</v>
      </c>
      <c r="M8" s="124"/>
      <c r="N8" s="124"/>
      <c r="O8" s="125">
        <f t="shared" si="2"/>
        <v>96</v>
      </c>
      <c r="P8" s="125">
        <v>126</v>
      </c>
    </row>
    <row r="9" spans="1:17" s="119" customFormat="1" ht="11.25">
      <c r="A9" s="115"/>
      <c r="B9" s="123" t="s">
        <v>48</v>
      </c>
      <c r="C9" s="117">
        <v>368</v>
      </c>
      <c r="D9" s="117">
        <v>315</v>
      </c>
      <c r="E9" s="117">
        <v>378</v>
      </c>
      <c r="F9" s="117">
        <v>335</v>
      </c>
      <c r="G9" s="126">
        <v>324</v>
      </c>
      <c r="H9" s="117">
        <v>335</v>
      </c>
      <c r="I9" s="117">
        <v>304</v>
      </c>
      <c r="J9" s="117">
        <v>298</v>
      </c>
      <c r="K9" s="117">
        <v>311</v>
      </c>
      <c r="L9" s="117">
        <v>359</v>
      </c>
      <c r="M9" s="117"/>
      <c r="N9" s="117"/>
      <c r="O9" s="125">
        <f t="shared" si="2"/>
        <v>3327</v>
      </c>
      <c r="P9" s="125">
        <v>4674</v>
      </c>
    </row>
    <row r="10" spans="1:17" s="119" customFormat="1" ht="11.25">
      <c r="A10" s="115"/>
      <c r="B10" s="123" t="s">
        <v>4</v>
      </c>
      <c r="C10" s="117">
        <v>10</v>
      </c>
      <c r="D10" s="117">
        <v>12</v>
      </c>
      <c r="E10" s="117">
        <v>8</v>
      </c>
      <c r="F10" s="117">
        <v>26</v>
      </c>
      <c r="G10" s="126">
        <v>27</v>
      </c>
      <c r="H10" s="117">
        <v>16</v>
      </c>
      <c r="I10" s="117">
        <v>30</v>
      </c>
      <c r="J10" s="117">
        <v>16</v>
      </c>
      <c r="K10" s="117">
        <v>9</v>
      </c>
      <c r="L10" s="117">
        <v>8</v>
      </c>
      <c r="M10" s="117"/>
      <c r="N10" s="117"/>
      <c r="O10" s="125">
        <f t="shared" si="2"/>
        <v>162</v>
      </c>
      <c r="P10" s="125">
        <v>172</v>
      </c>
    </row>
    <row r="11" spans="1:17" s="119" customFormat="1" ht="11.25">
      <c r="A11" s="115"/>
      <c r="B11" s="123" t="s">
        <v>5</v>
      </c>
      <c r="C11" s="117">
        <v>22</v>
      </c>
      <c r="D11" s="117">
        <v>16</v>
      </c>
      <c r="E11" s="117">
        <v>31</v>
      </c>
      <c r="F11" s="117">
        <v>30</v>
      </c>
      <c r="G11" s="126">
        <v>26</v>
      </c>
      <c r="H11" s="117">
        <v>30</v>
      </c>
      <c r="I11" s="117">
        <v>47</v>
      </c>
      <c r="J11" s="117">
        <v>23</v>
      </c>
      <c r="K11" s="117">
        <v>20</v>
      </c>
      <c r="L11" s="117">
        <v>25</v>
      </c>
      <c r="M11" s="117"/>
      <c r="N11" s="117"/>
      <c r="O11" s="125">
        <f t="shared" si="2"/>
        <v>270</v>
      </c>
      <c r="P11" s="125">
        <v>618</v>
      </c>
    </row>
    <row r="12" spans="1:17" s="119" customFormat="1" ht="11.25">
      <c r="A12" s="115"/>
      <c r="B12" s="123" t="s">
        <v>47</v>
      </c>
      <c r="C12" s="117">
        <v>7</v>
      </c>
      <c r="D12" s="117">
        <v>2</v>
      </c>
      <c r="E12" s="117">
        <v>12</v>
      </c>
      <c r="F12" s="117">
        <v>6</v>
      </c>
      <c r="G12" s="126">
        <v>7</v>
      </c>
      <c r="H12" s="117">
        <v>7</v>
      </c>
      <c r="I12" s="117">
        <v>6</v>
      </c>
      <c r="J12" s="117">
        <v>5</v>
      </c>
      <c r="K12" s="117">
        <v>7</v>
      </c>
      <c r="L12" s="117">
        <v>8</v>
      </c>
      <c r="M12" s="117"/>
      <c r="N12" s="117"/>
      <c r="O12" s="125">
        <f t="shared" si="2"/>
        <v>67</v>
      </c>
      <c r="P12" s="125">
        <v>0</v>
      </c>
    </row>
    <row r="13" spans="1:17" s="119" customFormat="1" ht="11.25">
      <c r="A13" s="115"/>
      <c r="B13" s="123"/>
      <c r="C13" s="117"/>
      <c r="D13" s="117"/>
      <c r="E13" s="117"/>
      <c r="F13" s="117"/>
      <c r="G13" s="117"/>
      <c r="H13" s="117"/>
      <c r="I13" s="117"/>
      <c r="J13" s="117"/>
      <c r="K13" s="117"/>
      <c r="L13" s="117"/>
      <c r="M13" s="117"/>
      <c r="N13" s="117"/>
      <c r="O13" s="117"/>
      <c r="P13" s="117"/>
    </row>
    <row r="14" spans="1:17" s="119" customFormat="1" ht="11.25">
      <c r="A14" s="257" t="s">
        <v>7</v>
      </c>
      <c r="B14" s="258"/>
      <c r="C14" s="124">
        <f t="shared" ref="C14:N14" si="3">SUM(C15:C21)</f>
        <v>436</v>
      </c>
      <c r="D14" s="124">
        <f t="shared" si="3"/>
        <v>373</v>
      </c>
      <c r="E14" s="124">
        <f t="shared" si="3"/>
        <v>472</v>
      </c>
      <c r="F14" s="124">
        <f t="shared" si="3"/>
        <v>434</v>
      </c>
      <c r="G14" s="124">
        <f t="shared" si="3"/>
        <v>411</v>
      </c>
      <c r="H14" s="124">
        <f t="shared" si="3"/>
        <v>427</v>
      </c>
      <c r="I14" s="124">
        <f t="shared" si="3"/>
        <v>412</v>
      </c>
      <c r="J14" s="124">
        <f t="shared" si="3"/>
        <v>362</v>
      </c>
      <c r="K14" s="124">
        <f t="shared" si="3"/>
        <v>373</v>
      </c>
      <c r="L14" s="124">
        <f t="shared" si="3"/>
        <v>427</v>
      </c>
      <c r="M14" s="124">
        <f t="shared" si="3"/>
        <v>0</v>
      </c>
      <c r="N14" s="124">
        <f t="shared" si="3"/>
        <v>0</v>
      </c>
      <c r="O14" s="125">
        <f t="shared" ref="O14:O21" si="4">SUM(C14:N14)</f>
        <v>4127</v>
      </c>
      <c r="P14" s="125">
        <v>6376</v>
      </c>
    </row>
    <row r="15" spans="1:17" s="119" customFormat="1" ht="11.25">
      <c r="A15" s="115"/>
      <c r="B15" s="123" t="s">
        <v>8</v>
      </c>
      <c r="C15" s="117">
        <v>10</v>
      </c>
      <c r="D15" s="117">
        <v>12</v>
      </c>
      <c r="E15" s="117">
        <v>8</v>
      </c>
      <c r="F15" s="117">
        <v>26</v>
      </c>
      <c r="G15" s="126">
        <v>27</v>
      </c>
      <c r="H15" s="117">
        <v>16</v>
      </c>
      <c r="I15" s="117">
        <v>30</v>
      </c>
      <c r="J15" s="117">
        <v>16</v>
      </c>
      <c r="K15" s="117">
        <v>9</v>
      </c>
      <c r="L15" s="117">
        <v>8</v>
      </c>
      <c r="M15" s="117"/>
      <c r="N15" s="117"/>
      <c r="O15" s="125">
        <f t="shared" si="4"/>
        <v>162</v>
      </c>
      <c r="P15" s="125">
        <v>172</v>
      </c>
    </row>
    <row r="16" spans="1:17" s="119" customFormat="1" ht="11.25">
      <c r="A16" s="115"/>
      <c r="B16" s="123" t="s">
        <v>9</v>
      </c>
      <c r="C16" s="117">
        <v>28</v>
      </c>
      <c r="D16" s="117">
        <v>23</v>
      </c>
      <c r="E16" s="117">
        <v>46</v>
      </c>
      <c r="F16" s="117">
        <v>45</v>
      </c>
      <c r="G16" s="126">
        <v>32</v>
      </c>
      <c r="H16" s="117">
        <v>41</v>
      </c>
      <c r="I16" s="117">
        <v>54</v>
      </c>
      <c r="J16" s="117">
        <v>28</v>
      </c>
      <c r="K16" s="117">
        <v>28</v>
      </c>
      <c r="L16" s="117">
        <v>31</v>
      </c>
      <c r="M16" s="117"/>
      <c r="N16" s="117"/>
      <c r="O16" s="125">
        <f t="shared" si="4"/>
        <v>356</v>
      </c>
      <c r="P16" s="125">
        <v>1122</v>
      </c>
    </row>
    <row r="17" spans="1:16" s="119" customFormat="1" ht="11.25">
      <c r="A17" s="115"/>
      <c r="B17" s="123" t="s">
        <v>3</v>
      </c>
      <c r="C17" s="117">
        <v>368</v>
      </c>
      <c r="D17" s="117">
        <v>319</v>
      </c>
      <c r="E17" s="117">
        <v>384</v>
      </c>
      <c r="F17" s="117">
        <v>341</v>
      </c>
      <c r="G17" s="126">
        <v>331</v>
      </c>
      <c r="H17" s="117">
        <v>340</v>
      </c>
      <c r="I17" s="117">
        <v>306</v>
      </c>
      <c r="J17" s="117">
        <v>298</v>
      </c>
      <c r="K17" s="117">
        <v>316</v>
      </c>
      <c r="L17" s="117">
        <v>359</v>
      </c>
      <c r="M17" s="117"/>
      <c r="N17" s="117"/>
      <c r="O17" s="125">
        <f t="shared" si="4"/>
        <v>3362</v>
      </c>
      <c r="P17" s="125">
        <v>4881</v>
      </c>
    </row>
    <row r="18" spans="1:16" s="119" customFormat="1" ht="11.25">
      <c r="A18" s="115"/>
      <c r="B18" s="127" t="s">
        <v>10</v>
      </c>
      <c r="C18" s="117">
        <v>6</v>
      </c>
      <c r="D18" s="117">
        <v>3</v>
      </c>
      <c r="E18" s="117">
        <v>6</v>
      </c>
      <c r="F18" s="117">
        <v>7</v>
      </c>
      <c r="G18" s="126">
        <v>4</v>
      </c>
      <c r="H18" s="117">
        <v>8</v>
      </c>
      <c r="I18" s="117">
        <v>7</v>
      </c>
      <c r="J18" s="117">
        <v>8</v>
      </c>
      <c r="K18" s="117">
        <v>6</v>
      </c>
      <c r="L18" s="117">
        <v>7</v>
      </c>
      <c r="M18" s="117"/>
      <c r="N18" s="117"/>
      <c r="O18" s="125">
        <f t="shared" si="4"/>
        <v>62</v>
      </c>
      <c r="P18" s="125">
        <v>75</v>
      </c>
    </row>
    <row r="19" spans="1:16" s="119" customFormat="1" ht="11.25">
      <c r="A19" s="115"/>
      <c r="B19" s="123" t="s">
        <v>6</v>
      </c>
      <c r="C19" s="117">
        <v>13</v>
      </c>
      <c r="D19" s="117">
        <v>12</v>
      </c>
      <c r="E19" s="117">
        <v>13</v>
      </c>
      <c r="F19" s="117">
        <v>6</v>
      </c>
      <c r="G19" s="126">
        <v>10</v>
      </c>
      <c r="H19" s="117">
        <v>13</v>
      </c>
      <c r="I19" s="117">
        <v>8</v>
      </c>
      <c r="J19" s="126">
        <v>6</v>
      </c>
      <c r="K19" s="117">
        <v>5</v>
      </c>
      <c r="L19" s="117">
        <v>10</v>
      </c>
      <c r="M19" s="117"/>
      <c r="N19" s="117"/>
      <c r="O19" s="125">
        <f t="shared" si="4"/>
        <v>96</v>
      </c>
      <c r="P19" s="125">
        <v>126</v>
      </c>
    </row>
    <row r="20" spans="1:16" s="119" customFormat="1" ht="11.25">
      <c r="A20" s="115"/>
      <c r="B20" s="123" t="s">
        <v>47</v>
      </c>
      <c r="C20" s="117">
        <v>11</v>
      </c>
      <c r="D20" s="117">
        <v>4</v>
      </c>
      <c r="E20" s="117">
        <v>15</v>
      </c>
      <c r="F20" s="117">
        <v>9</v>
      </c>
      <c r="G20" s="126">
        <v>7</v>
      </c>
      <c r="H20" s="117">
        <v>9</v>
      </c>
      <c r="I20" s="117">
        <v>7</v>
      </c>
      <c r="J20" s="126">
        <v>6</v>
      </c>
      <c r="K20" s="117">
        <v>9</v>
      </c>
      <c r="L20" s="117">
        <v>12</v>
      </c>
      <c r="M20" s="117"/>
      <c r="N20" s="117"/>
      <c r="O20" s="125">
        <f t="shared" si="4"/>
        <v>89</v>
      </c>
      <c r="P20" s="125">
        <v>0</v>
      </c>
    </row>
    <row r="21" spans="1:16" s="119" customFormat="1" ht="11.25">
      <c r="A21" s="115"/>
      <c r="B21" s="127" t="s">
        <v>11</v>
      </c>
      <c r="C21" s="117">
        <v>0</v>
      </c>
      <c r="D21" s="117">
        <v>0</v>
      </c>
      <c r="E21" s="117">
        <v>0</v>
      </c>
      <c r="F21" s="117">
        <v>0</v>
      </c>
      <c r="G21" s="126">
        <v>0</v>
      </c>
      <c r="H21" s="117">
        <v>0</v>
      </c>
      <c r="I21" s="117">
        <v>0</v>
      </c>
      <c r="J21" s="117">
        <v>0</v>
      </c>
      <c r="K21" s="117">
        <v>0</v>
      </c>
      <c r="L21" s="117">
        <v>0</v>
      </c>
      <c r="M21" s="117"/>
      <c r="N21" s="117"/>
      <c r="O21" s="125">
        <f t="shared" si="4"/>
        <v>0</v>
      </c>
      <c r="P21" s="125">
        <v>0</v>
      </c>
    </row>
    <row r="22" spans="1:16" s="119" customFormat="1" ht="11.25">
      <c r="A22" s="115"/>
      <c r="B22" s="116"/>
      <c r="C22" s="117"/>
      <c r="D22" s="117"/>
      <c r="E22" s="117"/>
      <c r="F22" s="117"/>
      <c r="G22" s="117"/>
      <c r="H22" s="117"/>
      <c r="I22" s="117"/>
      <c r="J22" s="117"/>
      <c r="K22" s="117"/>
      <c r="L22" s="117"/>
      <c r="M22" s="117"/>
      <c r="N22" s="117"/>
      <c r="O22" s="117"/>
      <c r="P22" s="117"/>
    </row>
    <row r="23" spans="1:16" s="119" customFormat="1" ht="11.25">
      <c r="A23" s="257" t="s">
        <v>12</v>
      </c>
      <c r="B23" s="258"/>
      <c r="C23" s="117"/>
      <c r="D23" s="117"/>
      <c r="E23" s="117"/>
      <c r="F23" s="117"/>
      <c r="G23" s="117"/>
      <c r="H23" s="117"/>
      <c r="I23" s="117"/>
      <c r="J23" s="117"/>
      <c r="K23" s="117"/>
      <c r="L23" s="117"/>
      <c r="M23" s="117"/>
      <c r="N23" s="117"/>
      <c r="O23" s="124"/>
      <c r="P23" s="124"/>
    </row>
    <row r="24" spans="1:16" s="119" customFormat="1" ht="11.25">
      <c r="A24" s="128"/>
      <c r="B24" s="129" t="s">
        <v>13</v>
      </c>
      <c r="C24" s="130">
        <f t="shared" ref="C24:N24" si="5">SUM(C25+C28+C29+C30+C31)</f>
        <v>1314486.9330000002</v>
      </c>
      <c r="D24" s="130">
        <f t="shared" si="5"/>
        <v>1081848.1089999999</v>
      </c>
      <c r="E24" s="130">
        <f>SUM(E25+E28+E29+E30+E31)</f>
        <v>1158715.9512599998</v>
      </c>
      <c r="F24" s="130">
        <f t="shared" si="5"/>
        <v>761000.223</v>
      </c>
      <c r="G24" s="130">
        <f t="shared" si="5"/>
        <v>1077659.8319999999</v>
      </c>
      <c r="H24" s="130">
        <f t="shared" si="5"/>
        <v>1224258.7079999999</v>
      </c>
      <c r="I24" s="130">
        <f t="shared" si="5"/>
        <v>871354.68799999997</v>
      </c>
      <c r="J24" s="130">
        <f t="shared" si="5"/>
        <v>877466.93099999998</v>
      </c>
      <c r="K24" s="130">
        <f t="shared" si="5"/>
        <v>743684.93700000003</v>
      </c>
      <c r="L24" s="130">
        <f t="shared" si="5"/>
        <v>1103130.094</v>
      </c>
      <c r="M24" s="130">
        <f t="shared" si="5"/>
        <v>0</v>
      </c>
      <c r="N24" s="130">
        <f t="shared" si="5"/>
        <v>0</v>
      </c>
      <c r="O24" s="1">
        <f t="shared" ref="O24:O31" si="6">SUM(C24:N24)</f>
        <v>10213606.406260001</v>
      </c>
      <c r="P24" s="1">
        <v>13082034.82</v>
      </c>
    </row>
    <row r="25" spans="1:16" s="119" customFormat="1" ht="11.25">
      <c r="A25" s="115"/>
      <c r="B25" s="123" t="s">
        <v>14</v>
      </c>
      <c r="C25" s="130">
        <f t="shared" ref="C25:N25" si="7">SUM(C26:C27)</f>
        <v>1136307.6200000001</v>
      </c>
      <c r="D25" s="130">
        <f t="shared" si="7"/>
        <v>946148.65</v>
      </c>
      <c r="E25" s="130">
        <f t="shared" si="7"/>
        <v>953844.38526000001</v>
      </c>
      <c r="F25" s="130">
        <f t="shared" si="7"/>
        <v>579563.50900000008</v>
      </c>
      <c r="G25" s="130">
        <f t="shared" si="7"/>
        <v>896934.59499999997</v>
      </c>
      <c r="H25" s="130">
        <f t="shared" si="7"/>
        <v>1021933.2609999999</v>
      </c>
      <c r="I25" s="130">
        <f t="shared" si="7"/>
        <v>680738.42700000003</v>
      </c>
      <c r="J25" s="130">
        <f t="shared" si="7"/>
        <v>674110.53800000006</v>
      </c>
      <c r="K25" s="130">
        <f t="shared" si="7"/>
        <v>566125.51100000006</v>
      </c>
      <c r="L25" s="130">
        <f t="shared" si="7"/>
        <v>891735.03200000001</v>
      </c>
      <c r="M25" s="130">
        <f t="shared" si="7"/>
        <v>0</v>
      </c>
      <c r="N25" s="130">
        <f t="shared" si="7"/>
        <v>0</v>
      </c>
      <c r="O25" s="1">
        <f t="shared" si="6"/>
        <v>8347441.5282599991</v>
      </c>
      <c r="P25" s="1">
        <v>10528394.064999999</v>
      </c>
    </row>
    <row r="26" spans="1:16" s="119" customFormat="1" ht="11.25">
      <c r="A26" s="115"/>
      <c r="B26" s="123" t="s">
        <v>15</v>
      </c>
      <c r="C26" s="131">
        <v>5200</v>
      </c>
      <c r="D26" s="131">
        <v>92.78</v>
      </c>
      <c r="E26" s="132">
        <v>5588.3552600000003</v>
      </c>
      <c r="F26" s="132">
        <v>28905.089</v>
      </c>
      <c r="G26" s="132">
        <v>1144.2149999999999</v>
      </c>
      <c r="H26" s="132">
        <f>6113.796+1164.385</f>
        <v>7278.1810000000005</v>
      </c>
      <c r="I26" s="132">
        <v>1877.1569999999999</v>
      </c>
      <c r="J26" s="132">
        <v>5238.6379999999999</v>
      </c>
      <c r="K26" s="132">
        <v>5284.7209999999995</v>
      </c>
      <c r="L26" s="132">
        <v>4883.7619999999997</v>
      </c>
      <c r="M26" s="132"/>
      <c r="N26" s="132"/>
      <c r="O26" s="1">
        <f t="shared" si="6"/>
        <v>65492.898259999994</v>
      </c>
      <c r="P26" s="1">
        <v>108397.91499999999</v>
      </c>
    </row>
    <row r="27" spans="1:16" s="119" customFormat="1" ht="11.25">
      <c r="A27" s="115"/>
      <c r="B27" s="123" t="s">
        <v>16</v>
      </c>
      <c r="C27" s="131">
        <v>1131107.6200000001</v>
      </c>
      <c r="D27" s="131">
        <v>946055.87</v>
      </c>
      <c r="E27" s="132">
        <v>948256.03</v>
      </c>
      <c r="F27" s="132">
        <v>550658.42000000004</v>
      </c>
      <c r="G27" s="132">
        <f>19.9+895770.48</f>
        <v>895790.38</v>
      </c>
      <c r="H27" s="133">
        <v>1014655.08</v>
      </c>
      <c r="I27" s="134">
        <v>678861.27</v>
      </c>
      <c r="J27" s="134">
        <v>668871.9</v>
      </c>
      <c r="K27" s="133">
        <v>560840.79</v>
      </c>
      <c r="L27" s="133">
        <v>886851.27</v>
      </c>
      <c r="M27" s="134"/>
      <c r="N27" s="134"/>
      <c r="O27" s="1">
        <f t="shared" si="6"/>
        <v>8281948.6300000008</v>
      </c>
      <c r="P27" s="1">
        <v>10419996.15</v>
      </c>
    </row>
    <row r="28" spans="1:16" s="119" customFormat="1" ht="11.25">
      <c r="A28" s="115"/>
      <c r="B28" s="123" t="s">
        <v>49</v>
      </c>
      <c r="C28" s="135">
        <v>148426</v>
      </c>
      <c r="D28" s="131">
        <v>119949.3</v>
      </c>
      <c r="E28" s="132">
        <v>174530.81</v>
      </c>
      <c r="F28" s="132">
        <v>146274.497</v>
      </c>
      <c r="G28" s="132">
        <v>159268.88600000003</v>
      </c>
      <c r="H28" s="132">
        <v>160367.20499999999</v>
      </c>
      <c r="I28" s="134">
        <v>153669.264</v>
      </c>
      <c r="J28" s="134">
        <v>163670.11199999999</v>
      </c>
      <c r="K28" s="134">
        <v>130343.133</v>
      </c>
      <c r="L28" s="136">
        <v>159083.34599999999</v>
      </c>
      <c r="M28" s="134"/>
      <c r="N28" s="134"/>
      <c r="O28" s="1">
        <f>SUM(C28:N28)</f>
        <v>1515582.5529999998</v>
      </c>
      <c r="P28" s="1">
        <v>2145010</v>
      </c>
    </row>
    <row r="29" spans="1:16" s="119" customFormat="1" ht="11.25">
      <c r="A29" s="115"/>
      <c r="B29" s="127" t="s">
        <v>50</v>
      </c>
      <c r="C29" s="131">
        <v>28823.32</v>
      </c>
      <c r="D29" s="131">
        <v>14693.68</v>
      </c>
      <c r="E29" s="134">
        <v>28771.524999999998</v>
      </c>
      <c r="F29" s="134">
        <v>32738.415999999997</v>
      </c>
      <c r="G29" s="134">
        <v>19008.311999999998</v>
      </c>
      <c r="H29" s="134">
        <v>40451.152999999998</v>
      </c>
      <c r="I29" s="134">
        <v>33677.261999999995</v>
      </c>
      <c r="J29" s="134">
        <v>37558.58</v>
      </c>
      <c r="K29" s="134">
        <v>28265.57</v>
      </c>
      <c r="L29" s="134">
        <v>33417.307000000001</v>
      </c>
      <c r="M29" s="134"/>
      <c r="N29" s="134"/>
      <c r="O29" s="1">
        <f t="shared" si="6"/>
        <v>297405.125</v>
      </c>
      <c r="P29" s="1">
        <v>366001.81</v>
      </c>
    </row>
    <row r="30" spans="1:16" s="119" customFormat="1" ht="11.25">
      <c r="A30" s="115"/>
      <c r="B30" s="127" t="s">
        <v>17</v>
      </c>
      <c r="C30" s="131">
        <v>23</v>
      </c>
      <c r="D30" s="131">
        <v>66.625</v>
      </c>
      <c r="E30" s="132">
        <v>273</v>
      </c>
      <c r="F30" s="132">
        <v>160.01</v>
      </c>
      <c r="G30" s="132">
        <v>101.5</v>
      </c>
      <c r="H30" s="132">
        <v>144.5</v>
      </c>
      <c r="I30" s="132">
        <v>58.2</v>
      </c>
      <c r="J30" s="132">
        <v>214</v>
      </c>
      <c r="K30" s="132">
        <v>17635.37</v>
      </c>
      <c r="L30" s="132">
        <v>185</v>
      </c>
      <c r="M30" s="132"/>
      <c r="N30" s="134"/>
      <c r="O30" s="1">
        <f t="shared" si="6"/>
        <v>18861.204999999998</v>
      </c>
      <c r="P30" s="1">
        <v>14496.383</v>
      </c>
    </row>
    <row r="31" spans="1:16" s="119" customFormat="1" ht="11.25">
      <c r="A31" s="115"/>
      <c r="B31" s="137" t="s">
        <v>18</v>
      </c>
      <c r="C31" s="132">
        <v>906.99300000000005</v>
      </c>
      <c r="D31" s="132">
        <v>989.85400000000004</v>
      </c>
      <c r="E31" s="132">
        <v>1296.231</v>
      </c>
      <c r="F31" s="132">
        <v>2263.7910000000002</v>
      </c>
      <c r="G31" s="132">
        <v>2346.5390000000002</v>
      </c>
      <c r="H31" s="132">
        <v>1362.5889999999999</v>
      </c>
      <c r="I31" s="132">
        <v>3211.5349999999999</v>
      </c>
      <c r="J31" s="132">
        <v>1913.701</v>
      </c>
      <c r="K31" s="132">
        <v>1315.3530000000001</v>
      </c>
      <c r="L31" s="132">
        <v>18709.409</v>
      </c>
      <c r="M31" s="132"/>
      <c r="N31" s="134"/>
      <c r="O31" s="1">
        <f t="shared" si="6"/>
        <v>34315.994999999995</v>
      </c>
      <c r="P31" s="1">
        <v>28132.560000000001</v>
      </c>
    </row>
    <row r="32" spans="1:16" s="119" customFormat="1" ht="11.25">
      <c r="A32" s="115"/>
      <c r="B32" s="116"/>
      <c r="C32" s="117"/>
      <c r="D32" s="117"/>
      <c r="E32" s="117"/>
      <c r="F32" s="117"/>
      <c r="G32" s="117"/>
      <c r="H32" s="117"/>
      <c r="I32" s="117"/>
      <c r="J32" s="117"/>
      <c r="K32" s="117"/>
      <c r="L32" s="117"/>
      <c r="M32" s="117"/>
      <c r="N32" s="126"/>
      <c r="O32" s="124"/>
      <c r="P32" s="124"/>
    </row>
    <row r="33" spans="1:16" s="119" customFormat="1" ht="11.25">
      <c r="A33" s="138" t="s">
        <v>1</v>
      </c>
      <c r="B33" s="139" t="s">
        <v>19</v>
      </c>
      <c r="C33" s="140">
        <f t="shared" ref="C33:N33" si="8">SUM(C34:C42)</f>
        <v>1314486.9330000002</v>
      </c>
      <c r="D33" s="140">
        <f t="shared" si="8"/>
        <v>1081848.1099999999</v>
      </c>
      <c r="E33" s="140">
        <f>SUM(E34:E42)</f>
        <v>1158715.95426</v>
      </c>
      <c r="F33" s="140">
        <f t="shared" si="8"/>
        <v>761000.223</v>
      </c>
      <c r="G33" s="140">
        <f t="shared" si="8"/>
        <v>1077659.8319999999</v>
      </c>
      <c r="H33" s="140">
        <f t="shared" si="8"/>
        <v>1224258.7079999999</v>
      </c>
      <c r="I33" s="140">
        <f t="shared" si="8"/>
        <v>871354.68800000008</v>
      </c>
      <c r="J33" s="140">
        <f t="shared" si="8"/>
        <v>877466.9310000001</v>
      </c>
      <c r="K33" s="140">
        <f>SUM(K34:K42)</f>
        <v>743684.93700000003</v>
      </c>
      <c r="L33" s="140">
        <f>SUM(L34:L42)</f>
        <v>1103130.094</v>
      </c>
      <c r="M33" s="140">
        <f t="shared" si="8"/>
        <v>0</v>
      </c>
      <c r="N33" s="140">
        <f t="shared" si="8"/>
        <v>0</v>
      </c>
      <c r="O33" s="141">
        <f t="shared" ref="O33:O41" si="9">SUM(C33:N33)</f>
        <v>10213606.410260001</v>
      </c>
      <c r="P33" s="141">
        <v>13082034.822000001</v>
      </c>
    </row>
    <row r="34" spans="1:16" s="119" customFormat="1" ht="11.25">
      <c r="A34" s="138" t="s">
        <v>1</v>
      </c>
      <c r="B34" s="127" t="s">
        <v>20</v>
      </c>
      <c r="C34" s="135">
        <v>0</v>
      </c>
      <c r="D34" s="135">
        <v>92.78</v>
      </c>
      <c r="E34" s="134">
        <v>419.03537999999998</v>
      </c>
      <c r="F34" s="134">
        <v>1912.5889999999999</v>
      </c>
      <c r="G34" s="134">
        <v>1164.115</v>
      </c>
      <c r="H34" s="134">
        <v>1164.385</v>
      </c>
      <c r="I34" s="134">
        <v>1784.25</v>
      </c>
      <c r="J34" s="134">
        <v>0</v>
      </c>
      <c r="K34" s="134">
        <v>2002</v>
      </c>
      <c r="L34" s="134">
        <v>0</v>
      </c>
      <c r="M34" s="134"/>
      <c r="N34" s="134"/>
      <c r="O34" s="141">
        <f t="shared" si="9"/>
        <v>8539.1543799999999</v>
      </c>
      <c r="P34" s="141">
        <v>7960.1449999999995</v>
      </c>
    </row>
    <row r="35" spans="1:16" s="119" customFormat="1" ht="11.25">
      <c r="A35" s="138"/>
      <c r="B35" s="127" t="s">
        <v>21</v>
      </c>
      <c r="C35" s="135">
        <v>183.68</v>
      </c>
      <c r="D35" s="135">
        <v>489.92</v>
      </c>
      <c r="E35" s="134">
        <v>847.90599999999995</v>
      </c>
      <c r="F35" s="134">
        <v>1018.181</v>
      </c>
      <c r="G35" s="134">
        <v>1440.1510000000001</v>
      </c>
      <c r="H35" s="134">
        <v>488.69200000000001</v>
      </c>
      <c r="I35" s="134">
        <v>2105.4270000000001</v>
      </c>
      <c r="J35" s="134">
        <v>939.7</v>
      </c>
      <c r="K35" s="134">
        <v>325.49299999999999</v>
      </c>
      <c r="L35" s="134">
        <v>264.23899999999998</v>
      </c>
      <c r="M35" s="134"/>
      <c r="N35" s="134"/>
      <c r="O35" s="141">
        <f t="shared" si="9"/>
        <v>8103.3890000000001</v>
      </c>
      <c r="P35" s="141">
        <v>6939.61</v>
      </c>
    </row>
    <row r="36" spans="1:16" s="119" customFormat="1" ht="11.25">
      <c r="A36" s="138"/>
      <c r="B36" s="127" t="s">
        <v>22</v>
      </c>
      <c r="C36" s="135">
        <v>0</v>
      </c>
      <c r="D36" s="135">
        <v>0</v>
      </c>
      <c r="E36" s="134">
        <v>53.532879999999999</v>
      </c>
      <c r="F36" s="134">
        <v>0</v>
      </c>
      <c r="G36" s="134">
        <v>0</v>
      </c>
      <c r="H36" s="134">
        <v>150</v>
      </c>
      <c r="I36" s="134">
        <f>92.907+92.907+2.5+1.82</f>
        <v>190.13399999999999</v>
      </c>
      <c r="J36" s="134">
        <v>0</v>
      </c>
      <c r="K36" s="134">
        <v>0</v>
      </c>
      <c r="L36" s="134">
        <v>20</v>
      </c>
      <c r="M36" s="134"/>
      <c r="N36" s="134"/>
      <c r="O36" s="141">
        <f t="shared" si="9"/>
        <v>413.66687999999999</v>
      </c>
      <c r="P36" s="141">
        <v>0</v>
      </c>
    </row>
    <row r="37" spans="1:16" s="119" customFormat="1" ht="11.25">
      <c r="A37" s="138" t="s">
        <v>1</v>
      </c>
      <c r="B37" s="127" t="s">
        <v>23</v>
      </c>
      <c r="C37" s="135">
        <v>0</v>
      </c>
      <c r="D37" s="135">
        <v>0</v>
      </c>
      <c r="E37" s="134">
        <v>0</v>
      </c>
      <c r="F37" s="134">
        <v>0</v>
      </c>
      <c r="G37" s="134">
        <v>0</v>
      </c>
      <c r="H37" s="134">
        <v>0</v>
      </c>
      <c r="I37" s="134">
        <v>0</v>
      </c>
      <c r="J37" s="134">
        <v>0</v>
      </c>
      <c r="K37" s="134">
        <v>0</v>
      </c>
      <c r="L37" s="134">
        <v>0</v>
      </c>
      <c r="M37" s="134"/>
      <c r="N37" s="134"/>
      <c r="O37" s="141">
        <f t="shared" si="9"/>
        <v>0</v>
      </c>
      <c r="P37" s="141">
        <v>0</v>
      </c>
    </row>
    <row r="38" spans="1:16" s="119" customFormat="1" ht="11.25">
      <c r="A38" s="138" t="s">
        <v>1</v>
      </c>
      <c r="B38" s="127" t="s">
        <v>24</v>
      </c>
      <c r="C38" s="135">
        <v>0</v>
      </c>
      <c r="D38" s="135">
        <v>48</v>
      </c>
      <c r="E38" s="134">
        <v>0</v>
      </c>
      <c r="F38" s="134">
        <v>27642.51</v>
      </c>
      <c r="G38" s="134">
        <v>0</v>
      </c>
      <c r="H38" s="134">
        <v>133</v>
      </c>
      <c r="I38" s="134">
        <v>0</v>
      </c>
      <c r="J38" s="134">
        <v>0</v>
      </c>
      <c r="K38" s="134">
        <v>15614.97</v>
      </c>
      <c r="L38" s="134">
        <v>17788.689999999999</v>
      </c>
      <c r="M38" s="134"/>
      <c r="N38" s="134"/>
      <c r="O38" s="141">
        <f t="shared" si="9"/>
        <v>61227.17</v>
      </c>
      <c r="P38" s="141">
        <v>80118.709999999992</v>
      </c>
    </row>
    <row r="39" spans="1:16" s="119" customFormat="1" ht="11.25">
      <c r="A39" s="138"/>
      <c r="B39" s="127" t="s">
        <v>25</v>
      </c>
      <c r="C39" s="135">
        <v>148426</v>
      </c>
      <c r="D39" s="135">
        <v>119949.3</v>
      </c>
      <c r="E39" s="134">
        <v>174530.81</v>
      </c>
      <c r="F39" s="134">
        <v>146274.497</v>
      </c>
      <c r="G39" s="134">
        <v>159268.88600000003</v>
      </c>
      <c r="H39" s="134">
        <v>160367.20499999999</v>
      </c>
      <c r="I39" s="134">
        <v>153669.264</v>
      </c>
      <c r="J39" s="134">
        <v>163670.11199999999</v>
      </c>
      <c r="K39" s="134">
        <v>130343.133</v>
      </c>
      <c r="L39" s="136">
        <v>159083.34599999999</v>
      </c>
      <c r="M39" s="134"/>
      <c r="N39" s="134"/>
      <c r="O39" s="141">
        <f t="shared" si="9"/>
        <v>1515582.5529999998</v>
      </c>
      <c r="P39" s="141">
        <v>2145010</v>
      </c>
    </row>
    <row r="40" spans="1:16" s="119" customFormat="1" ht="11.25">
      <c r="A40" s="138"/>
      <c r="B40" s="127" t="s">
        <v>26</v>
      </c>
      <c r="C40" s="135">
        <v>5946.3130000000001</v>
      </c>
      <c r="D40" s="135">
        <v>518.55999999999995</v>
      </c>
      <c r="E40" s="134">
        <v>5837.1149999999998</v>
      </c>
      <c r="F40" s="134">
        <v>1255.6199999999999</v>
      </c>
      <c r="G40" s="134">
        <v>1007.888</v>
      </c>
      <c r="H40" s="134">
        <f>6113.796+735.397</f>
        <v>6849.1930000000002</v>
      </c>
      <c r="I40" s="134">
        <v>1067.0809999999999</v>
      </c>
      <c r="J40" s="134">
        <v>6426.6390000000001</v>
      </c>
      <c r="K40" s="134">
        <v>6292.9809999999998</v>
      </c>
      <c r="L40" s="134">
        <f>821.48+4883.762</f>
        <v>5705.2420000000002</v>
      </c>
      <c r="M40" s="134"/>
      <c r="N40" s="134"/>
      <c r="O40" s="141">
        <f t="shared" si="9"/>
        <v>40906.631999999998</v>
      </c>
      <c r="P40" s="141">
        <v>60489.929999999993</v>
      </c>
    </row>
    <row r="41" spans="1:16" s="119" customFormat="1" ht="11.25">
      <c r="A41" s="138" t="s">
        <v>1</v>
      </c>
      <c r="B41" s="127" t="s">
        <v>27</v>
      </c>
      <c r="C41" s="142">
        <v>28823.32</v>
      </c>
      <c r="D41" s="142">
        <v>14693.68</v>
      </c>
      <c r="E41" s="134">
        <v>28771.524999999998</v>
      </c>
      <c r="F41" s="134">
        <v>32738.415999999997</v>
      </c>
      <c r="G41" s="134">
        <v>19008.311999999998</v>
      </c>
      <c r="H41" s="134">
        <v>40451.152999999998</v>
      </c>
      <c r="I41" s="134">
        <v>33677.262000000002</v>
      </c>
      <c r="J41" s="134">
        <v>37558.58</v>
      </c>
      <c r="K41" s="134">
        <v>28265.57</v>
      </c>
      <c r="L41" s="134">
        <v>33417.307000000001</v>
      </c>
      <c r="M41" s="133"/>
      <c r="N41" s="133"/>
      <c r="O41" s="141">
        <f t="shared" si="9"/>
        <v>297405.125</v>
      </c>
      <c r="P41" s="141">
        <v>366001.80699999997</v>
      </c>
    </row>
    <row r="42" spans="1:16" s="119" customFormat="1" ht="11.25">
      <c r="A42" s="138"/>
      <c r="B42" s="127" t="s">
        <v>28</v>
      </c>
      <c r="C42" s="142">
        <v>1131107.6200000001</v>
      </c>
      <c r="D42" s="142">
        <v>946055.87</v>
      </c>
      <c r="E42" s="132">
        <v>948256.03</v>
      </c>
      <c r="F42" s="132">
        <v>550158.41</v>
      </c>
      <c r="G42" s="132">
        <v>895770.48</v>
      </c>
      <c r="H42" s="134">
        <v>1014655.08</v>
      </c>
      <c r="I42" s="134">
        <v>678861.27</v>
      </c>
      <c r="J42" s="134">
        <v>668871.9</v>
      </c>
      <c r="K42" s="133">
        <v>560840.79</v>
      </c>
      <c r="L42" s="133">
        <v>886851.27</v>
      </c>
      <c r="M42" s="133"/>
      <c r="N42" s="133"/>
      <c r="O42" s="141">
        <f>SUM(C42:N42)</f>
        <v>8281428.7200000007</v>
      </c>
      <c r="P42" s="141">
        <v>10415514.619999999</v>
      </c>
    </row>
    <row r="43" spans="1:16" s="119" customFormat="1" ht="11.25">
      <c r="A43" s="138"/>
      <c r="B43" s="127"/>
      <c r="C43" s="143"/>
      <c r="D43" s="143"/>
      <c r="E43" s="143"/>
      <c r="F43" s="143"/>
      <c r="G43" s="143"/>
      <c r="H43" s="143"/>
      <c r="I43" s="143"/>
      <c r="J43" s="143"/>
      <c r="K43" s="143"/>
      <c r="L43" s="144"/>
      <c r="M43" s="144"/>
      <c r="N43" s="144"/>
      <c r="O43" s="120"/>
      <c r="P43" s="120"/>
    </row>
    <row r="44" spans="1:16" s="119" customFormat="1" ht="11.25">
      <c r="A44" s="257" t="s">
        <v>29</v>
      </c>
      <c r="B44" s="258"/>
      <c r="C44" s="145">
        <f t="shared" ref="C44:N44" si="10">SUM(C45:C48)</f>
        <v>0</v>
      </c>
      <c r="D44" s="145">
        <f t="shared" si="10"/>
        <v>0</v>
      </c>
      <c r="E44" s="145">
        <f t="shared" si="10"/>
        <v>6</v>
      </c>
      <c r="F44" s="145">
        <f t="shared" si="10"/>
        <v>0</v>
      </c>
      <c r="G44" s="145">
        <f t="shared" si="10"/>
        <v>0</v>
      </c>
      <c r="H44" s="145">
        <f t="shared" si="10"/>
        <v>6</v>
      </c>
      <c r="I44" s="145">
        <f t="shared" si="10"/>
        <v>4</v>
      </c>
      <c r="J44" s="145">
        <f t="shared" si="10"/>
        <v>0</v>
      </c>
      <c r="K44" s="145">
        <f t="shared" si="10"/>
        <v>0</v>
      </c>
      <c r="L44" s="145">
        <f t="shared" si="10"/>
        <v>2</v>
      </c>
      <c r="M44" s="145">
        <f t="shared" si="10"/>
        <v>0</v>
      </c>
      <c r="N44" s="145">
        <f t="shared" si="10"/>
        <v>0</v>
      </c>
      <c r="O44" s="125">
        <f>SUM(C44:M44)</f>
        <v>18</v>
      </c>
      <c r="P44" s="125">
        <v>0</v>
      </c>
    </row>
    <row r="45" spans="1:16" s="119" customFormat="1" ht="11.25">
      <c r="A45" s="128" t="s">
        <v>1</v>
      </c>
      <c r="B45" s="123" t="s">
        <v>30</v>
      </c>
      <c r="C45" s="146">
        <v>0</v>
      </c>
      <c r="D45" s="146">
        <v>0</v>
      </c>
      <c r="E45" s="147">
        <v>6</v>
      </c>
      <c r="F45" s="147">
        <v>0</v>
      </c>
      <c r="G45" s="147">
        <v>0</v>
      </c>
      <c r="H45" s="147">
        <v>0</v>
      </c>
      <c r="I45" s="147">
        <v>1</v>
      </c>
      <c r="J45" s="147">
        <v>0</v>
      </c>
      <c r="K45" s="147">
        <v>0</v>
      </c>
      <c r="L45" s="147">
        <v>0</v>
      </c>
      <c r="M45" s="147"/>
      <c r="N45" s="147"/>
      <c r="O45" s="125">
        <f>SUM(C45:M45)</f>
        <v>7</v>
      </c>
      <c r="P45" s="125">
        <v>0</v>
      </c>
    </row>
    <row r="46" spans="1:16" s="119" customFormat="1" ht="11.25">
      <c r="A46" s="128" t="s">
        <v>1</v>
      </c>
      <c r="B46" s="123" t="s">
        <v>31</v>
      </c>
      <c r="C46" s="146">
        <v>0</v>
      </c>
      <c r="D46" s="146">
        <v>0</v>
      </c>
      <c r="E46" s="147">
        <v>0</v>
      </c>
      <c r="F46" s="147">
        <v>0</v>
      </c>
      <c r="G46" s="147">
        <v>0</v>
      </c>
      <c r="H46" s="147">
        <v>0</v>
      </c>
      <c r="I46" s="147">
        <v>0</v>
      </c>
      <c r="J46" s="147">
        <v>0</v>
      </c>
      <c r="K46" s="147">
        <v>0</v>
      </c>
      <c r="L46" s="147">
        <v>0</v>
      </c>
      <c r="M46" s="147"/>
      <c r="N46" s="147"/>
      <c r="O46" s="125">
        <f>SUM(C46:M46)</f>
        <v>0</v>
      </c>
      <c r="P46" s="125"/>
    </row>
    <row r="47" spans="1:16" s="119" customFormat="1" ht="11.25">
      <c r="A47" s="128"/>
      <c r="B47" s="123" t="s">
        <v>32</v>
      </c>
      <c r="C47" s="146">
        <v>0</v>
      </c>
      <c r="D47" s="146">
        <v>0</v>
      </c>
      <c r="E47" s="147">
        <v>0</v>
      </c>
      <c r="F47" s="147">
        <v>0</v>
      </c>
      <c r="G47" s="147">
        <v>0</v>
      </c>
      <c r="H47" s="147">
        <v>0</v>
      </c>
      <c r="I47" s="147">
        <v>1</v>
      </c>
      <c r="J47" s="147">
        <v>0</v>
      </c>
      <c r="K47" s="147">
        <v>0</v>
      </c>
      <c r="L47" s="147">
        <v>2</v>
      </c>
      <c r="M47" s="147"/>
      <c r="N47" s="147"/>
      <c r="O47" s="125">
        <f>SUM(C47:M47)</f>
        <v>3</v>
      </c>
      <c r="P47" s="125">
        <v>0</v>
      </c>
    </row>
    <row r="48" spans="1:16" s="119" customFormat="1" ht="11.25">
      <c r="A48" s="128"/>
      <c r="B48" s="123" t="s">
        <v>33</v>
      </c>
      <c r="C48" s="146">
        <v>0</v>
      </c>
      <c r="D48" s="146">
        <v>0</v>
      </c>
      <c r="E48" s="147">
        <v>0</v>
      </c>
      <c r="F48" s="147">
        <v>0</v>
      </c>
      <c r="G48" s="147">
        <v>0</v>
      </c>
      <c r="H48" s="147">
        <v>6</v>
      </c>
      <c r="I48" s="147">
        <v>2</v>
      </c>
      <c r="J48" s="147">
        <v>0</v>
      </c>
      <c r="K48" s="147">
        <v>0</v>
      </c>
      <c r="L48" s="147">
        <v>0</v>
      </c>
      <c r="M48" s="147"/>
      <c r="N48" s="147"/>
      <c r="O48" s="125">
        <f>SUM(C48:M48)</f>
        <v>8</v>
      </c>
      <c r="P48" s="125">
        <v>0</v>
      </c>
    </row>
    <row r="49" spans="1:16" s="119" customFormat="1" ht="11.25">
      <c r="A49" s="128"/>
      <c r="B49" s="123"/>
      <c r="C49" s="146"/>
      <c r="D49" s="146"/>
      <c r="E49" s="147"/>
      <c r="F49" s="147"/>
      <c r="G49" s="147"/>
      <c r="H49" s="147"/>
      <c r="I49" s="147"/>
      <c r="J49" s="147"/>
      <c r="K49" s="147"/>
      <c r="L49" s="147"/>
      <c r="M49" s="147"/>
      <c r="N49" s="147"/>
      <c r="O49" s="124"/>
      <c r="P49" s="124"/>
    </row>
    <row r="50" spans="1:16" s="119" customFormat="1" ht="11.25">
      <c r="A50" s="257" t="s">
        <v>34</v>
      </c>
      <c r="B50" s="258"/>
      <c r="C50" s="145">
        <f t="shared" ref="C50:N50" si="11">SUM(C51:C52)</f>
        <v>0</v>
      </c>
      <c r="D50" s="145">
        <f t="shared" si="11"/>
        <v>0</v>
      </c>
      <c r="E50" s="145">
        <f t="shared" si="11"/>
        <v>0</v>
      </c>
      <c r="F50" s="145">
        <f t="shared" si="11"/>
        <v>0</v>
      </c>
      <c r="G50" s="145">
        <f t="shared" si="11"/>
        <v>0</v>
      </c>
      <c r="H50" s="145">
        <f t="shared" si="11"/>
        <v>0</v>
      </c>
      <c r="I50" s="145">
        <f t="shared" si="11"/>
        <v>0</v>
      </c>
      <c r="J50" s="145">
        <f t="shared" si="11"/>
        <v>0</v>
      </c>
      <c r="K50" s="145">
        <f t="shared" si="11"/>
        <v>0</v>
      </c>
      <c r="L50" s="145">
        <f t="shared" si="11"/>
        <v>0</v>
      </c>
      <c r="M50" s="145">
        <f t="shared" si="11"/>
        <v>0</v>
      </c>
      <c r="N50" s="145">
        <f t="shared" si="11"/>
        <v>0</v>
      </c>
      <c r="O50" s="125">
        <f>SUM(C50:M50)</f>
        <v>0</v>
      </c>
      <c r="P50" s="125">
        <v>0</v>
      </c>
    </row>
    <row r="51" spans="1:16" s="119" customFormat="1" ht="11.25">
      <c r="A51" s="128" t="s">
        <v>1</v>
      </c>
      <c r="B51" s="123" t="s">
        <v>30</v>
      </c>
      <c r="C51" s="146">
        <v>0</v>
      </c>
      <c r="D51" s="146">
        <v>0</v>
      </c>
      <c r="E51" s="147">
        <v>0</v>
      </c>
      <c r="F51" s="147">
        <v>0</v>
      </c>
      <c r="G51" s="147">
        <v>0</v>
      </c>
      <c r="H51" s="147">
        <v>0</v>
      </c>
      <c r="I51" s="147">
        <v>0</v>
      </c>
      <c r="J51" s="147">
        <v>0</v>
      </c>
      <c r="K51" s="147">
        <v>0</v>
      </c>
      <c r="L51" s="147">
        <v>0</v>
      </c>
      <c r="M51" s="147"/>
      <c r="N51" s="147"/>
      <c r="O51" s="125">
        <f>SUM(C51:M51)</f>
        <v>0</v>
      </c>
      <c r="P51" s="125">
        <v>0</v>
      </c>
    </row>
    <row r="52" spans="1:16" s="119" customFormat="1" ht="11.25">
      <c r="A52" s="128" t="s">
        <v>1</v>
      </c>
      <c r="B52" s="123" t="s">
        <v>31</v>
      </c>
      <c r="C52" s="146">
        <v>0</v>
      </c>
      <c r="D52" s="146">
        <v>0</v>
      </c>
      <c r="E52" s="147">
        <v>0</v>
      </c>
      <c r="F52" s="147">
        <v>0</v>
      </c>
      <c r="G52" s="147">
        <v>0</v>
      </c>
      <c r="H52" s="147">
        <v>0</v>
      </c>
      <c r="I52" s="147">
        <v>0</v>
      </c>
      <c r="J52" s="147">
        <v>0</v>
      </c>
      <c r="K52" s="147">
        <v>0</v>
      </c>
      <c r="L52" s="147">
        <v>0</v>
      </c>
      <c r="M52" s="147"/>
      <c r="N52" s="147"/>
      <c r="O52" s="125">
        <f>SUM(C52:M52)</f>
        <v>0</v>
      </c>
      <c r="P52" s="125">
        <v>0</v>
      </c>
    </row>
    <row r="53" spans="1:16" s="119" customFormat="1" ht="11.25">
      <c r="A53" s="128"/>
      <c r="B53" s="123"/>
      <c r="C53" s="146"/>
      <c r="D53" s="146"/>
      <c r="E53" s="147"/>
      <c r="F53" s="147"/>
      <c r="G53" s="147"/>
      <c r="H53" s="147"/>
      <c r="I53" s="147"/>
      <c r="J53" s="147"/>
      <c r="K53" s="147"/>
      <c r="L53" s="147"/>
      <c r="M53" s="147"/>
      <c r="N53" s="147"/>
      <c r="O53" s="124"/>
      <c r="P53" s="124"/>
    </row>
    <row r="54" spans="1:16" s="119" customFormat="1" ht="11.25">
      <c r="A54" s="257" t="s">
        <v>35</v>
      </c>
      <c r="B54" s="258"/>
      <c r="C54" s="148">
        <f t="shared" ref="C54:N54" si="12">SUM(C55:C56)</f>
        <v>100</v>
      </c>
      <c r="D54" s="148">
        <f t="shared" si="12"/>
        <v>145</v>
      </c>
      <c r="E54" s="148">
        <f t="shared" si="12"/>
        <v>240</v>
      </c>
      <c r="F54" s="148">
        <f t="shared" si="12"/>
        <v>84</v>
      </c>
      <c r="G54" s="148">
        <f t="shared" si="12"/>
        <v>32</v>
      </c>
      <c r="H54" s="148">
        <f t="shared" si="12"/>
        <v>68</v>
      </c>
      <c r="I54" s="148">
        <f t="shared" si="12"/>
        <v>181</v>
      </c>
      <c r="J54" s="148">
        <f t="shared" si="12"/>
        <v>72</v>
      </c>
      <c r="K54" s="148">
        <f t="shared" si="12"/>
        <v>32</v>
      </c>
      <c r="L54" s="148">
        <f t="shared" si="12"/>
        <v>81</v>
      </c>
      <c r="M54" s="148">
        <f t="shared" si="12"/>
        <v>0</v>
      </c>
      <c r="N54" s="148">
        <f t="shared" si="12"/>
        <v>0</v>
      </c>
      <c r="O54" s="2">
        <f>SUM(C54:N54)</f>
        <v>1035</v>
      </c>
      <c r="P54" s="2">
        <v>5831</v>
      </c>
    </row>
    <row r="55" spans="1:16" s="119" customFormat="1" ht="11.25">
      <c r="A55" s="149"/>
      <c r="B55" s="123" t="s">
        <v>36</v>
      </c>
      <c r="C55" s="150">
        <v>28</v>
      </c>
      <c r="D55" s="150">
        <v>74</v>
      </c>
      <c r="E55" s="150">
        <v>83</v>
      </c>
      <c r="F55" s="150">
        <v>28</v>
      </c>
      <c r="G55" s="151">
        <v>13</v>
      </c>
      <c r="H55" s="150">
        <v>38</v>
      </c>
      <c r="I55" s="150">
        <v>76</v>
      </c>
      <c r="J55" s="150">
        <v>50</v>
      </c>
      <c r="K55" s="151">
        <v>13</v>
      </c>
      <c r="L55" s="150">
        <v>44</v>
      </c>
      <c r="M55" s="150"/>
      <c r="N55" s="150"/>
      <c r="O55" s="2">
        <f>SUM(C55:N55)</f>
        <v>447</v>
      </c>
      <c r="P55" s="2">
        <v>3027</v>
      </c>
    </row>
    <row r="56" spans="1:16" s="119" customFormat="1" ht="11.25">
      <c r="A56" s="149"/>
      <c r="B56" s="123" t="s">
        <v>37</v>
      </c>
      <c r="C56" s="150">
        <v>72</v>
      </c>
      <c r="D56" s="150">
        <v>71</v>
      </c>
      <c r="E56" s="150">
        <v>157</v>
      </c>
      <c r="F56" s="150">
        <v>56</v>
      </c>
      <c r="G56" s="151">
        <v>19</v>
      </c>
      <c r="H56" s="150">
        <v>30</v>
      </c>
      <c r="I56" s="150">
        <v>105</v>
      </c>
      <c r="J56" s="150">
        <v>22</v>
      </c>
      <c r="K56" s="150">
        <v>19</v>
      </c>
      <c r="L56" s="150">
        <v>37</v>
      </c>
      <c r="M56" s="150"/>
      <c r="N56" s="150"/>
      <c r="O56" s="2">
        <f>SUM(C56:N56)</f>
        <v>588</v>
      </c>
      <c r="P56" s="2">
        <v>2804</v>
      </c>
    </row>
    <row r="57" spans="1:16" s="119" customFormat="1" ht="11.25">
      <c r="A57" s="128" t="s">
        <v>1</v>
      </c>
      <c r="B57" s="123" t="s">
        <v>1</v>
      </c>
      <c r="C57" s="152"/>
      <c r="D57" s="152"/>
      <c r="E57" s="152"/>
      <c r="F57" s="152"/>
      <c r="G57" s="152"/>
      <c r="H57" s="152"/>
      <c r="I57" s="152"/>
      <c r="J57" s="152"/>
      <c r="K57" s="152"/>
      <c r="L57" s="152"/>
      <c r="M57" s="152"/>
      <c r="N57" s="152"/>
      <c r="O57" s="124"/>
      <c r="P57" s="124"/>
    </row>
    <row r="58" spans="1:16" s="119" customFormat="1" ht="11.25">
      <c r="A58" s="257" t="s">
        <v>38</v>
      </c>
      <c r="B58" s="258"/>
      <c r="C58" s="148">
        <f>SUM(C59)</f>
        <v>0</v>
      </c>
      <c r="D58" s="148">
        <f>SUM(D59)</f>
        <v>0</v>
      </c>
      <c r="E58" s="148">
        <v>0</v>
      </c>
      <c r="F58" s="148">
        <v>0</v>
      </c>
      <c r="G58" s="148">
        <v>0</v>
      </c>
      <c r="H58" s="148">
        <v>0</v>
      </c>
      <c r="I58" s="148">
        <v>0</v>
      </c>
      <c r="J58" s="148">
        <v>0</v>
      </c>
      <c r="K58" s="148">
        <v>0</v>
      </c>
      <c r="L58" s="148">
        <v>0</v>
      </c>
      <c r="M58" s="148">
        <v>0</v>
      </c>
      <c r="N58" s="148">
        <v>0</v>
      </c>
      <c r="O58" s="125">
        <f>SUM(C58:J58)</f>
        <v>0</v>
      </c>
      <c r="P58" s="153">
        <v>0</v>
      </c>
    </row>
    <row r="59" spans="1:16" s="119" customFormat="1" ht="12" thickBot="1">
      <c r="A59" s="154" t="s">
        <v>1</v>
      </c>
      <c r="B59" s="123" t="s">
        <v>39</v>
      </c>
      <c r="C59" s="152">
        <v>0</v>
      </c>
      <c r="D59" s="152">
        <v>0</v>
      </c>
      <c r="E59" s="152">
        <v>0</v>
      </c>
      <c r="F59" s="152">
        <v>0</v>
      </c>
      <c r="G59" s="152">
        <v>0</v>
      </c>
      <c r="H59" s="152">
        <v>0</v>
      </c>
      <c r="I59" s="152">
        <v>0</v>
      </c>
      <c r="J59" s="152">
        <v>0</v>
      </c>
      <c r="K59" s="152">
        <v>0</v>
      </c>
      <c r="L59" s="152">
        <v>0</v>
      </c>
      <c r="M59" s="152"/>
      <c r="N59" s="152"/>
      <c r="O59" s="125">
        <f>SUM(C59:M59)</f>
        <v>0</v>
      </c>
      <c r="P59" s="153">
        <v>0</v>
      </c>
    </row>
    <row r="60" spans="1:16" s="119" customFormat="1" ht="11.25">
      <c r="A60" s="155"/>
      <c r="B60" s="156"/>
      <c r="C60" s="157"/>
      <c r="D60" s="157"/>
      <c r="E60" s="157"/>
      <c r="F60" s="157"/>
      <c r="G60" s="157"/>
      <c r="H60" s="157"/>
      <c r="I60" s="157"/>
      <c r="J60" s="157"/>
      <c r="K60" s="157"/>
      <c r="L60" s="157"/>
      <c r="M60" s="157"/>
      <c r="N60" s="157"/>
      <c r="O60" s="158"/>
      <c r="P60" s="159"/>
    </row>
    <row r="61" spans="1:16">
      <c r="A61" s="257" t="s">
        <v>40</v>
      </c>
      <c r="B61" s="258"/>
      <c r="C61" s="148">
        <f>SUM(C64)</f>
        <v>0</v>
      </c>
      <c r="D61" s="148">
        <f t="shared" ref="D61:N61" si="13">SUM(D62:D64)</f>
        <v>0</v>
      </c>
      <c r="E61" s="148">
        <f t="shared" si="13"/>
        <v>0</v>
      </c>
      <c r="F61" s="148">
        <f t="shared" si="13"/>
        <v>1776</v>
      </c>
      <c r="G61" s="148">
        <f t="shared" si="13"/>
        <v>0</v>
      </c>
      <c r="H61" s="148">
        <f t="shared" si="13"/>
        <v>0</v>
      </c>
      <c r="I61" s="148">
        <f t="shared" si="13"/>
        <v>0</v>
      </c>
      <c r="J61" s="148">
        <f t="shared" si="13"/>
        <v>0</v>
      </c>
      <c r="K61" s="148">
        <f t="shared" si="13"/>
        <v>0</v>
      </c>
      <c r="L61" s="148">
        <f t="shared" si="13"/>
        <v>0</v>
      </c>
      <c r="M61" s="148">
        <f t="shared" si="13"/>
        <v>0</v>
      </c>
      <c r="N61" s="148">
        <f t="shared" si="13"/>
        <v>0</v>
      </c>
      <c r="O61" s="3">
        <f t="shared" ref="O61:P64" si="14">SUM(C61:N61)</f>
        <v>1776</v>
      </c>
      <c r="P61" s="153">
        <v>0</v>
      </c>
    </row>
    <row r="62" spans="1:16">
      <c r="A62" s="160"/>
      <c r="B62" s="161" t="s">
        <v>41</v>
      </c>
      <c r="C62" s="150">
        <v>0</v>
      </c>
      <c r="D62" s="150">
        <v>0</v>
      </c>
      <c r="E62" s="150">
        <v>0</v>
      </c>
      <c r="F62" s="150">
        <v>1776</v>
      </c>
      <c r="G62" s="150">
        <v>0</v>
      </c>
      <c r="H62" s="150">
        <v>0</v>
      </c>
      <c r="I62" s="150">
        <v>0</v>
      </c>
      <c r="J62" s="150">
        <v>0</v>
      </c>
      <c r="K62" s="150">
        <v>0</v>
      </c>
      <c r="L62" s="150">
        <v>0</v>
      </c>
      <c r="M62" s="150"/>
      <c r="N62" s="150"/>
      <c r="O62" s="2">
        <f t="shared" si="14"/>
        <v>1776</v>
      </c>
      <c r="P62" s="153">
        <v>0</v>
      </c>
    </row>
    <row r="63" spans="1:16">
      <c r="A63" s="160"/>
      <c r="B63" s="161" t="s">
        <v>42</v>
      </c>
      <c r="C63" s="150">
        <v>0</v>
      </c>
      <c r="D63" s="150">
        <v>0</v>
      </c>
      <c r="E63" s="150">
        <v>0</v>
      </c>
      <c r="F63" s="150">
        <v>0</v>
      </c>
      <c r="G63" s="150">
        <v>0</v>
      </c>
      <c r="H63" s="150">
        <v>0</v>
      </c>
      <c r="I63" s="150">
        <v>0</v>
      </c>
      <c r="J63" s="150">
        <v>0</v>
      </c>
      <c r="K63" s="150">
        <v>0</v>
      </c>
      <c r="L63" s="150">
        <v>0</v>
      </c>
      <c r="M63" s="150"/>
      <c r="N63" s="150"/>
      <c r="O63" s="2">
        <f t="shared" si="14"/>
        <v>0</v>
      </c>
      <c r="P63" s="153">
        <f t="shared" si="14"/>
        <v>0</v>
      </c>
    </row>
    <row r="64" spans="1:16" s="165" customFormat="1" ht="13.5" thickBot="1">
      <c r="A64" s="154" t="s">
        <v>1</v>
      </c>
      <c r="B64" s="162" t="s">
        <v>43</v>
      </c>
      <c r="C64" s="163">
        <v>0</v>
      </c>
      <c r="D64" s="163">
        <v>0</v>
      </c>
      <c r="E64" s="163">
        <v>0</v>
      </c>
      <c r="F64" s="163">
        <v>0</v>
      </c>
      <c r="G64" s="163">
        <v>0</v>
      </c>
      <c r="H64" s="163">
        <v>0</v>
      </c>
      <c r="I64" s="163">
        <v>0</v>
      </c>
      <c r="J64" s="163">
        <v>0</v>
      </c>
      <c r="K64" s="163">
        <v>0</v>
      </c>
      <c r="L64" s="163">
        <v>0</v>
      </c>
      <c r="M64" s="163"/>
      <c r="N64" s="163"/>
      <c r="O64" s="4">
        <f t="shared" si="14"/>
        <v>0</v>
      </c>
      <c r="P64" s="164">
        <f t="shared" si="14"/>
        <v>0</v>
      </c>
    </row>
    <row r="65" spans="1:16" s="165" customFormat="1" ht="3" customHeight="1">
      <c r="A65" s="166"/>
      <c r="B65" s="166"/>
      <c r="C65" s="166"/>
      <c r="D65" s="166"/>
      <c r="E65" s="166"/>
      <c r="F65" s="166"/>
      <c r="G65" s="166"/>
      <c r="H65" s="166"/>
      <c r="I65" s="166"/>
      <c r="J65" s="166"/>
      <c r="K65" s="166"/>
      <c r="L65" s="166"/>
      <c r="M65" s="166"/>
      <c r="N65" s="166"/>
      <c r="O65" s="166"/>
      <c r="P65" s="166"/>
    </row>
    <row r="66" spans="1:16" s="165" customFormat="1">
      <c r="A66" s="167"/>
      <c r="B66" s="168" t="s">
        <v>44</v>
      </c>
      <c r="O66" s="167"/>
      <c r="P66" s="167"/>
    </row>
    <row r="67" spans="1:16" s="165" customFormat="1">
      <c r="A67" s="167"/>
      <c r="B67" s="168" t="s">
        <v>45</v>
      </c>
      <c r="O67" s="167"/>
      <c r="P67" s="167"/>
    </row>
    <row r="68" spans="1:16">
      <c r="A68" s="167"/>
      <c r="B68" s="168" t="s">
        <v>46</v>
      </c>
      <c r="C68" s="165"/>
      <c r="D68" s="165"/>
      <c r="E68" s="165"/>
      <c r="F68" s="165"/>
      <c r="G68" s="165"/>
      <c r="H68" s="165"/>
      <c r="I68" s="165"/>
      <c r="J68" s="165"/>
      <c r="K68" s="165"/>
      <c r="L68" s="165"/>
      <c r="M68" s="165"/>
      <c r="N68" s="165"/>
      <c r="O68" s="167"/>
      <c r="P68" s="167"/>
    </row>
    <row r="69" spans="1:16">
      <c r="A69" s="167"/>
      <c r="B69" s="168"/>
      <c r="C69" s="165"/>
      <c r="D69" s="165"/>
      <c r="E69" s="165"/>
      <c r="F69" s="165"/>
      <c r="G69" s="165"/>
      <c r="H69" s="165"/>
      <c r="I69" s="165"/>
      <c r="J69" s="165"/>
      <c r="K69" s="165"/>
      <c r="L69" s="165"/>
      <c r="M69" s="165"/>
      <c r="N69" s="165"/>
      <c r="O69" s="167"/>
      <c r="P69" s="167"/>
    </row>
    <row r="70" spans="1:16">
      <c r="B70" s="168" t="s">
        <v>81</v>
      </c>
    </row>
    <row r="71" spans="1:16">
      <c r="B71" s="168"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L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O5" sqref="O5"/>
    </sheetView>
  </sheetViews>
  <sheetFormatPr baseColWidth="10" defaultRowHeight="12.75"/>
  <cols>
    <col min="1" max="1" width="6" style="81" hidden="1" customWidth="1"/>
    <col min="2" max="2" width="22.28515625" style="81" customWidth="1"/>
    <col min="3" max="3" width="6.140625" style="81" bestFit="1" customWidth="1"/>
    <col min="4" max="4" width="7.5703125" style="81" customWidth="1"/>
    <col min="5" max="5" width="6.140625" style="81" customWidth="1"/>
    <col min="6" max="6" width="4.85546875" style="81" customWidth="1"/>
    <col min="7" max="8" width="5.5703125" style="81" customWidth="1"/>
    <col min="9" max="9" width="5.140625" style="81" customWidth="1"/>
    <col min="10" max="10" width="7" style="81" customWidth="1"/>
    <col min="11" max="11" width="10.42578125" style="81" customWidth="1"/>
    <col min="12" max="12" width="7.7109375" style="81" customWidth="1"/>
    <col min="13" max="13" width="10.140625" style="81" hidden="1" customWidth="1"/>
    <col min="14" max="14" width="9.42578125" style="81" hidden="1" customWidth="1"/>
    <col min="15" max="15" width="10.7109375" style="81" customWidth="1"/>
    <col min="16" max="256" width="11.42578125" style="81"/>
    <col min="257" max="257" width="0" style="81" hidden="1" customWidth="1"/>
    <col min="258" max="258" width="22.28515625" style="81" customWidth="1"/>
    <col min="259" max="259" width="6.140625" style="81" bestFit="1" customWidth="1"/>
    <col min="260" max="260" width="7.5703125" style="81" customWidth="1"/>
    <col min="261" max="261" width="6.140625" style="81" customWidth="1"/>
    <col min="262" max="262" width="4.85546875" style="81" customWidth="1"/>
    <col min="263" max="264" width="5.5703125" style="81" customWidth="1"/>
    <col min="265" max="265" width="5.140625" style="81" customWidth="1"/>
    <col min="266" max="266" width="7" style="81" customWidth="1"/>
    <col min="267" max="267" width="10.42578125" style="81" customWidth="1"/>
    <col min="268" max="268" width="7.7109375" style="81" customWidth="1"/>
    <col min="269" max="269" width="10.140625" style="81" customWidth="1"/>
    <col min="270" max="270" width="9.42578125" style="81" customWidth="1"/>
    <col min="271" max="271" width="10.7109375" style="81" customWidth="1"/>
    <col min="272" max="512" width="11.42578125" style="81"/>
    <col min="513" max="513" width="0" style="81" hidden="1" customWidth="1"/>
    <col min="514" max="514" width="22.28515625" style="81" customWidth="1"/>
    <col min="515" max="515" width="6.140625" style="81" bestFit="1" customWidth="1"/>
    <col min="516" max="516" width="7.5703125" style="81" customWidth="1"/>
    <col min="517" max="517" width="6.140625" style="81" customWidth="1"/>
    <col min="518" max="518" width="4.85546875" style="81" customWidth="1"/>
    <col min="519" max="520" width="5.5703125" style="81" customWidth="1"/>
    <col min="521" max="521" width="5.140625" style="81" customWidth="1"/>
    <col min="522" max="522" width="7" style="81" customWidth="1"/>
    <col min="523" max="523" width="10.42578125" style="81" customWidth="1"/>
    <col min="524" max="524" width="7.7109375" style="81" customWidth="1"/>
    <col min="525" max="525" width="10.140625" style="81" customWidth="1"/>
    <col min="526" max="526" width="9.42578125" style="81" customWidth="1"/>
    <col min="527" max="527" width="10.7109375" style="81" customWidth="1"/>
    <col min="528" max="768" width="11.42578125" style="81"/>
    <col min="769" max="769" width="0" style="81" hidden="1" customWidth="1"/>
    <col min="770" max="770" width="22.28515625" style="81" customWidth="1"/>
    <col min="771" max="771" width="6.140625" style="81" bestFit="1" customWidth="1"/>
    <col min="772" max="772" width="7.5703125" style="81" customWidth="1"/>
    <col min="773" max="773" width="6.140625" style="81" customWidth="1"/>
    <col min="774" max="774" width="4.85546875" style="81" customWidth="1"/>
    <col min="775" max="776" width="5.5703125" style="81" customWidth="1"/>
    <col min="777" max="777" width="5.140625" style="81" customWidth="1"/>
    <col min="778" max="778" width="7" style="81" customWidth="1"/>
    <col min="779" max="779" width="10.42578125" style="81" customWidth="1"/>
    <col min="780" max="780" width="7.7109375" style="81" customWidth="1"/>
    <col min="781" max="781" width="10.140625" style="81" customWidth="1"/>
    <col min="782" max="782" width="9.42578125" style="81" customWidth="1"/>
    <col min="783" max="783" width="10.7109375" style="81" customWidth="1"/>
    <col min="784" max="1024" width="11.42578125" style="81"/>
    <col min="1025" max="1025" width="0" style="81" hidden="1" customWidth="1"/>
    <col min="1026" max="1026" width="22.28515625" style="81" customWidth="1"/>
    <col min="1027" max="1027" width="6.140625" style="81" bestFit="1" customWidth="1"/>
    <col min="1028" max="1028" width="7.5703125" style="81" customWidth="1"/>
    <col min="1029" max="1029" width="6.140625" style="81" customWidth="1"/>
    <col min="1030" max="1030" width="4.85546875" style="81" customWidth="1"/>
    <col min="1031" max="1032" width="5.5703125" style="81" customWidth="1"/>
    <col min="1033" max="1033" width="5.140625" style="81" customWidth="1"/>
    <col min="1034" max="1034" width="7" style="81" customWidth="1"/>
    <col min="1035" max="1035" width="10.42578125" style="81" customWidth="1"/>
    <col min="1036" max="1036" width="7.7109375" style="81" customWidth="1"/>
    <col min="1037" max="1037" width="10.140625" style="81" customWidth="1"/>
    <col min="1038" max="1038" width="9.42578125" style="81" customWidth="1"/>
    <col min="1039" max="1039" width="10.7109375" style="81" customWidth="1"/>
    <col min="1040" max="1280" width="11.42578125" style="81"/>
    <col min="1281" max="1281" width="0" style="81" hidden="1" customWidth="1"/>
    <col min="1282" max="1282" width="22.28515625" style="81" customWidth="1"/>
    <col min="1283" max="1283" width="6.140625" style="81" bestFit="1" customWidth="1"/>
    <col min="1284" max="1284" width="7.5703125" style="81" customWidth="1"/>
    <col min="1285" max="1285" width="6.140625" style="81" customWidth="1"/>
    <col min="1286" max="1286" width="4.85546875" style="81" customWidth="1"/>
    <col min="1287" max="1288" width="5.5703125" style="81" customWidth="1"/>
    <col min="1289" max="1289" width="5.140625" style="81" customWidth="1"/>
    <col min="1290" max="1290" width="7" style="81" customWidth="1"/>
    <col min="1291" max="1291" width="10.42578125" style="81" customWidth="1"/>
    <col min="1292" max="1292" width="7.7109375" style="81" customWidth="1"/>
    <col min="1293" max="1293" width="10.140625" style="81" customWidth="1"/>
    <col min="1294" max="1294" width="9.42578125" style="81" customWidth="1"/>
    <col min="1295" max="1295" width="10.7109375" style="81" customWidth="1"/>
    <col min="1296" max="1536" width="11.42578125" style="81"/>
    <col min="1537" max="1537" width="0" style="81" hidden="1" customWidth="1"/>
    <col min="1538" max="1538" width="22.28515625" style="81" customWidth="1"/>
    <col min="1539" max="1539" width="6.140625" style="81" bestFit="1" customWidth="1"/>
    <col min="1540" max="1540" width="7.5703125" style="81" customWidth="1"/>
    <col min="1541" max="1541" width="6.140625" style="81" customWidth="1"/>
    <col min="1542" max="1542" width="4.85546875" style="81" customWidth="1"/>
    <col min="1543" max="1544" width="5.5703125" style="81" customWidth="1"/>
    <col min="1545" max="1545" width="5.140625" style="81" customWidth="1"/>
    <col min="1546" max="1546" width="7" style="81" customWidth="1"/>
    <col min="1547" max="1547" width="10.42578125" style="81" customWidth="1"/>
    <col min="1548" max="1548" width="7.7109375" style="81" customWidth="1"/>
    <col min="1549" max="1549" width="10.140625" style="81" customWidth="1"/>
    <col min="1550" max="1550" width="9.42578125" style="81" customWidth="1"/>
    <col min="1551" max="1551" width="10.7109375" style="81" customWidth="1"/>
    <col min="1552" max="1792" width="11.42578125" style="81"/>
    <col min="1793" max="1793" width="0" style="81" hidden="1" customWidth="1"/>
    <col min="1794" max="1794" width="22.28515625" style="81" customWidth="1"/>
    <col min="1795" max="1795" width="6.140625" style="81" bestFit="1" customWidth="1"/>
    <col min="1796" max="1796" width="7.5703125" style="81" customWidth="1"/>
    <col min="1797" max="1797" width="6.140625" style="81" customWidth="1"/>
    <col min="1798" max="1798" width="4.85546875" style="81" customWidth="1"/>
    <col min="1799" max="1800" width="5.5703125" style="81" customWidth="1"/>
    <col min="1801" max="1801" width="5.140625" style="81" customWidth="1"/>
    <col min="1802" max="1802" width="7" style="81" customWidth="1"/>
    <col min="1803" max="1803" width="10.42578125" style="81" customWidth="1"/>
    <col min="1804" max="1804" width="7.7109375" style="81" customWidth="1"/>
    <col min="1805" max="1805" width="10.140625" style="81" customWidth="1"/>
    <col min="1806" max="1806" width="9.42578125" style="81" customWidth="1"/>
    <col min="1807" max="1807" width="10.7109375" style="81" customWidth="1"/>
    <col min="1808" max="2048" width="11.42578125" style="81"/>
    <col min="2049" max="2049" width="0" style="81" hidden="1" customWidth="1"/>
    <col min="2050" max="2050" width="22.28515625" style="81" customWidth="1"/>
    <col min="2051" max="2051" width="6.140625" style="81" bestFit="1" customWidth="1"/>
    <col min="2052" max="2052" width="7.5703125" style="81" customWidth="1"/>
    <col min="2053" max="2053" width="6.140625" style="81" customWidth="1"/>
    <col min="2054" max="2054" width="4.85546875" style="81" customWidth="1"/>
    <col min="2055" max="2056" width="5.5703125" style="81" customWidth="1"/>
    <col min="2057" max="2057" width="5.140625" style="81" customWidth="1"/>
    <col min="2058" max="2058" width="7" style="81" customWidth="1"/>
    <col min="2059" max="2059" width="10.42578125" style="81" customWidth="1"/>
    <col min="2060" max="2060" width="7.7109375" style="81" customWidth="1"/>
    <col min="2061" max="2061" width="10.140625" style="81" customWidth="1"/>
    <col min="2062" max="2062" width="9.42578125" style="81" customWidth="1"/>
    <col min="2063" max="2063" width="10.7109375" style="81" customWidth="1"/>
    <col min="2064" max="2304" width="11.42578125" style="81"/>
    <col min="2305" max="2305" width="0" style="81" hidden="1" customWidth="1"/>
    <col min="2306" max="2306" width="22.28515625" style="81" customWidth="1"/>
    <col min="2307" max="2307" width="6.140625" style="81" bestFit="1" customWidth="1"/>
    <col min="2308" max="2308" width="7.5703125" style="81" customWidth="1"/>
    <col min="2309" max="2309" width="6.140625" style="81" customWidth="1"/>
    <col min="2310" max="2310" width="4.85546875" style="81" customWidth="1"/>
    <col min="2311" max="2312" width="5.5703125" style="81" customWidth="1"/>
    <col min="2313" max="2313" width="5.140625" style="81" customWidth="1"/>
    <col min="2314" max="2314" width="7" style="81" customWidth="1"/>
    <col min="2315" max="2315" width="10.42578125" style="81" customWidth="1"/>
    <col min="2316" max="2316" width="7.7109375" style="81" customWidth="1"/>
    <col min="2317" max="2317" width="10.140625" style="81" customWidth="1"/>
    <col min="2318" max="2318" width="9.42578125" style="81" customWidth="1"/>
    <col min="2319" max="2319" width="10.7109375" style="81" customWidth="1"/>
    <col min="2320" max="2560" width="11.42578125" style="81"/>
    <col min="2561" max="2561" width="0" style="81" hidden="1" customWidth="1"/>
    <col min="2562" max="2562" width="22.28515625" style="81" customWidth="1"/>
    <col min="2563" max="2563" width="6.140625" style="81" bestFit="1" customWidth="1"/>
    <col min="2564" max="2564" width="7.5703125" style="81" customWidth="1"/>
    <col min="2565" max="2565" width="6.140625" style="81" customWidth="1"/>
    <col min="2566" max="2566" width="4.85546875" style="81" customWidth="1"/>
    <col min="2567" max="2568" width="5.5703125" style="81" customWidth="1"/>
    <col min="2569" max="2569" width="5.140625" style="81" customWidth="1"/>
    <col min="2570" max="2570" width="7" style="81" customWidth="1"/>
    <col min="2571" max="2571" width="10.42578125" style="81" customWidth="1"/>
    <col min="2572" max="2572" width="7.7109375" style="81" customWidth="1"/>
    <col min="2573" max="2573" width="10.140625" style="81" customWidth="1"/>
    <col min="2574" max="2574" width="9.42578125" style="81" customWidth="1"/>
    <col min="2575" max="2575" width="10.7109375" style="81" customWidth="1"/>
    <col min="2576" max="2816" width="11.42578125" style="81"/>
    <col min="2817" max="2817" width="0" style="81" hidden="1" customWidth="1"/>
    <col min="2818" max="2818" width="22.28515625" style="81" customWidth="1"/>
    <col min="2819" max="2819" width="6.140625" style="81" bestFit="1" customWidth="1"/>
    <col min="2820" max="2820" width="7.5703125" style="81" customWidth="1"/>
    <col min="2821" max="2821" width="6.140625" style="81" customWidth="1"/>
    <col min="2822" max="2822" width="4.85546875" style="81" customWidth="1"/>
    <col min="2823" max="2824" width="5.5703125" style="81" customWidth="1"/>
    <col min="2825" max="2825" width="5.140625" style="81" customWidth="1"/>
    <col min="2826" max="2826" width="7" style="81" customWidth="1"/>
    <col min="2827" max="2827" width="10.42578125" style="81" customWidth="1"/>
    <col min="2828" max="2828" width="7.7109375" style="81" customWidth="1"/>
    <col min="2829" max="2829" width="10.140625" style="81" customWidth="1"/>
    <col min="2830" max="2830" width="9.42578125" style="81" customWidth="1"/>
    <col min="2831" max="2831" width="10.7109375" style="81" customWidth="1"/>
    <col min="2832" max="3072" width="11.42578125" style="81"/>
    <col min="3073" max="3073" width="0" style="81" hidden="1" customWidth="1"/>
    <col min="3074" max="3074" width="22.28515625" style="81" customWidth="1"/>
    <col min="3075" max="3075" width="6.140625" style="81" bestFit="1" customWidth="1"/>
    <col min="3076" max="3076" width="7.5703125" style="81" customWidth="1"/>
    <col min="3077" max="3077" width="6.140625" style="81" customWidth="1"/>
    <col min="3078" max="3078" width="4.85546875" style="81" customWidth="1"/>
    <col min="3079" max="3080" width="5.5703125" style="81" customWidth="1"/>
    <col min="3081" max="3081" width="5.140625" style="81" customWidth="1"/>
    <col min="3082" max="3082" width="7" style="81" customWidth="1"/>
    <col min="3083" max="3083" width="10.42578125" style="81" customWidth="1"/>
    <col min="3084" max="3084" width="7.7109375" style="81" customWidth="1"/>
    <col min="3085" max="3085" width="10.140625" style="81" customWidth="1"/>
    <col min="3086" max="3086" width="9.42578125" style="81" customWidth="1"/>
    <col min="3087" max="3087" width="10.7109375" style="81" customWidth="1"/>
    <col min="3088" max="3328" width="11.42578125" style="81"/>
    <col min="3329" max="3329" width="0" style="81" hidden="1" customWidth="1"/>
    <col min="3330" max="3330" width="22.28515625" style="81" customWidth="1"/>
    <col min="3331" max="3331" width="6.140625" style="81" bestFit="1" customWidth="1"/>
    <col min="3332" max="3332" width="7.5703125" style="81" customWidth="1"/>
    <col min="3333" max="3333" width="6.140625" style="81" customWidth="1"/>
    <col min="3334" max="3334" width="4.85546875" style="81" customWidth="1"/>
    <col min="3335" max="3336" width="5.5703125" style="81" customWidth="1"/>
    <col min="3337" max="3337" width="5.140625" style="81" customWidth="1"/>
    <col min="3338" max="3338" width="7" style="81" customWidth="1"/>
    <col min="3339" max="3339" width="10.42578125" style="81" customWidth="1"/>
    <col min="3340" max="3340" width="7.7109375" style="81" customWidth="1"/>
    <col min="3341" max="3341" width="10.140625" style="81" customWidth="1"/>
    <col min="3342" max="3342" width="9.42578125" style="81" customWidth="1"/>
    <col min="3343" max="3343" width="10.7109375" style="81" customWidth="1"/>
    <col min="3344" max="3584" width="11.42578125" style="81"/>
    <col min="3585" max="3585" width="0" style="81" hidden="1" customWidth="1"/>
    <col min="3586" max="3586" width="22.28515625" style="81" customWidth="1"/>
    <col min="3587" max="3587" width="6.140625" style="81" bestFit="1" customWidth="1"/>
    <col min="3588" max="3588" width="7.5703125" style="81" customWidth="1"/>
    <col min="3589" max="3589" width="6.140625" style="81" customWidth="1"/>
    <col min="3590" max="3590" width="4.85546875" style="81" customWidth="1"/>
    <col min="3591" max="3592" width="5.5703125" style="81" customWidth="1"/>
    <col min="3593" max="3593" width="5.140625" style="81" customWidth="1"/>
    <col min="3594" max="3594" width="7" style="81" customWidth="1"/>
    <col min="3595" max="3595" width="10.42578125" style="81" customWidth="1"/>
    <col min="3596" max="3596" width="7.7109375" style="81" customWidth="1"/>
    <col min="3597" max="3597" width="10.140625" style="81" customWidth="1"/>
    <col min="3598" max="3598" width="9.42578125" style="81" customWidth="1"/>
    <col min="3599" max="3599" width="10.7109375" style="81" customWidth="1"/>
    <col min="3600" max="3840" width="11.42578125" style="81"/>
    <col min="3841" max="3841" width="0" style="81" hidden="1" customWidth="1"/>
    <col min="3842" max="3842" width="22.28515625" style="81" customWidth="1"/>
    <col min="3843" max="3843" width="6.140625" style="81" bestFit="1" customWidth="1"/>
    <col min="3844" max="3844" width="7.5703125" style="81" customWidth="1"/>
    <col min="3845" max="3845" width="6.140625" style="81" customWidth="1"/>
    <col min="3846" max="3846" width="4.85546875" style="81" customWidth="1"/>
    <col min="3847" max="3848" width="5.5703125" style="81" customWidth="1"/>
    <col min="3849" max="3849" width="5.140625" style="81" customWidth="1"/>
    <col min="3850" max="3850" width="7" style="81" customWidth="1"/>
    <col min="3851" max="3851" width="10.42578125" style="81" customWidth="1"/>
    <col min="3852" max="3852" width="7.7109375" style="81" customWidth="1"/>
    <col min="3853" max="3853" width="10.140625" style="81" customWidth="1"/>
    <col min="3854" max="3854" width="9.42578125" style="81" customWidth="1"/>
    <col min="3855" max="3855" width="10.7109375" style="81" customWidth="1"/>
    <col min="3856" max="4096" width="11.42578125" style="81"/>
    <col min="4097" max="4097" width="0" style="81" hidden="1" customWidth="1"/>
    <col min="4098" max="4098" width="22.28515625" style="81" customWidth="1"/>
    <col min="4099" max="4099" width="6.140625" style="81" bestFit="1" customWidth="1"/>
    <col min="4100" max="4100" width="7.5703125" style="81" customWidth="1"/>
    <col min="4101" max="4101" width="6.140625" style="81" customWidth="1"/>
    <col min="4102" max="4102" width="4.85546875" style="81" customWidth="1"/>
    <col min="4103" max="4104" width="5.5703125" style="81" customWidth="1"/>
    <col min="4105" max="4105" width="5.140625" style="81" customWidth="1"/>
    <col min="4106" max="4106" width="7" style="81" customWidth="1"/>
    <col min="4107" max="4107" width="10.42578125" style="81" customWidth="1"/>
    <col min="4108" max="4108" width="7.7109375" style="81" customWidth="1"/>
    <col min="4109" max="4109" width="10.140625" style="81" customWidth="1"/>
    <col min="4110" max="4110" width="9.42578125" style="81" customWidth="1"/>
    <col min="4111" max="4111" width="10.7109375" style="81" customWidth="1"/>
    <col min="4112" max="4352" width="11.42578125" style="81"/>
    <col min="4353" max="4353" width="0" style="81" hidden="1" customWidth="1"/>
    <col min="4354" max="4354" width="22.28515625" style="81" customWidth="1"/>
    <col min="4355" max="4355" width="6.140625" style="81" bestFit="1" customWidth="1"/>
    <col min="4356" max="4356" width="7.5703125" style="81" customWidth="1"/>
    <col min="4357" max="4357" width="6.140625" style="81" customWidth="1"/>
    <col min="4358" max="4358" width="4.85546875" style="81" customWidth="1"/>
    <col min="4359" max="4360" width="5.5703125" style="81" customWidth="1"/>
    <col min="4361" max="4361" width="5.140625" style="81" customWidth="1"/>
    <col min="4362" max="4362" width="7" style="81" customWidth="1"/>
    <col min="4363" max="4363" width="10.42578125" style="81" customWidth="1"/>
    <col min="4364" max="4364" width="7.7109375" style="81" customWidth="1"/>
    <col min="4365" max="4365" width="10.140625" style="81" customWidth="1"/>
    <col min="4366" max="4366" width="9.42578125" style="81" customWidth="1"/>
    <col min="4367" max="4367" width="10.7109375" style="81" customWidth="1"/>
    <col min="4368" max="4608" width="11.42578125" style="81"/>
    <col min="4609" max="4609" width="0" style="81" hidden="1" customWidth="1"/>
    <col min="4610" max="4610" width="22.28515625" style="81" customWidth="1"/>
    <col min="4611" max="4611" width="6.140625" style="81" bestFit="1" customWidth="1"/>
    <col min="4612" max="4612" width="7.5703125" style="81" customWidth="1"/>
    <col min="4613" max="4613" width="6.140625" style="81" customWidth="1"/>
    <col min="4614" max="4614" width="4.85546875" style="81" customWidth="1"/>
    <col min="4615" max="4616" width="5.5703125" style="81" customWidth="1"/>
    <col min="4617" max="4617" width="5.140625" style="81" customWidth="1"/>
    <col min="4618" max="4618" width="7" style="81" customWidth="1"/>
    <col min="4619" max="4619" width="10.42578125" style="81" customWidth="1"/>
    <col min="4620" max="4620" width="7.7109375" style="81" customWidth="1"/>
    <col min="4621" max="4621" width="10.140625" style="81" customWidth="1"/>
    <col min="4622" max="4622" width="9.42578125" style="81" customWidth="1"/>
    <col min="4623" max="4623" width="10.7109375" style="81" customWidth="1"/>
    <col min="4624" max="4864" width="11.42578125" style="81"/>
    <col min="4865" max="4865" width="0" style="81" hidden="1" customWidth="1"/>
    <col min="4866" max="4866" width="22.28515625" style="81" customWidth="1"/>
    <col min="4867" max="4867" width="6.140625" style="81" bestFit="1" customWidth="1"/>
    <col min="4868" max="4868" width="7.5703125" style="81" customWidth="1"/>
    <col min="4869" max="4869" width="6.140625" style="81" customWidth="1"/>
    <col min="4870" max="4870" width="4.85546875" style="81" customWidth="1"/>
    <col min="4871" max="4872" width="5.5703125" style="81" customWidth="1"/>
    <col min="4873" max="4873" width="5.140625" style="81" customWidth="1"/>
    <col min="4874" max="4874" width="7" style="81" customWidth="1"/>
    <col min="4875" max="4875" width="10.42578125" style="81" customWidth="1"/>
    <col min="4876" max="4876" width="7.7109375" style="81" customWidth="1"/>
    <col min="4877" max="4877" width="10.140625" style="81" customWidth="1"/>
    <col min="4878" max="4878" width="9.42578125" style="81" customWidth="1"/>
    <col min="4879" max="4879" width="10.7109375" style="81" customWidth="1"/>
    <col min="4880" max="5120" width="11.42578125" style="81"/>
    <col min="5121" max="5121" width="0" style="81" hidden="1" customWidth="1"/>
    <col min="5122" max="5122" width="22.28515625" style="81" customWidth="1"/>
    <col min="5123" max="5123" width="6.140625" style="81" bestFit="1" customWidth="1"/>
    <col min="5124" max="5124" width="7.5703125" style="81" customWidth="1"/>
    <col min="5125" max="5125" width="6.140625" style="81" customWidth="1"/>
    <col min="5126" max="5126" width="4.85546875" style="81" customWidth="1"/>
    <col min="5127" max="5128" width="5.5703125" style="81" customWidth="1"/>
    <col min="5129" max="5129" width="5.140625" style="81" customWidth="1"/>
    <col min="5130" max="5130" width="7" style="81" customWidth="1"/>
    <col min="5131" max="5131" width="10.42578125" style="81" customWidth="1"/>
    <col min="5132" max="5132" width="7.7109375" style="81" customWidth="1"/>
    <col min="5133" max="5133" width="10.140625" style="81" customWidth="1"/>
    <col min="5134" max="5134" width="9.42578125" style="81" customWidth="1"/>
    <col min="5135" max="5135" width="10.7109375" style="81" customWidth="1"/>
    <col min="5136" max="5376" width="11.42578125" style="81"/>
    <col min="5377" max="5377" width="0" style="81" hidden="1" customWidth="1"/>
    <col min="5378" max="5378" width="22.28515625" style="81" customWidth="1"/>
    <col min="5379" max="5379" width="6.140625" style="81" bestFit="1" customWidth="1"/>
    <col min="5380" max="5380" width="7.5703125" style="81" customWidth="1"/>
    <col min="5381" max="5381" width="6.140625" style="81" customWidth="1"/>
    <col min="5382" max="5382" width="4.85546875" style="81" customWidth="1"/>
    <col min="5383" max="5384" width="5.5703125" style="81" customWidth="1"/>
    <col min="5385" max="5385" width="5.140625" style="81" customWidth="1"/>
    <col min="5386" max="5386" width="7" style="81" customWidth="1"/>
    <col min="5387" max="5387" width="10.42578125" style="81" customWidth="1"/>
    <col min="5388" max="5388" width="7.7109375" style="81" customWidth="1"/>
    <col min="5389" max="5389" width="10.140625" style="81" customWidth="1"/>
    <col min="5390" max="5390" width="9.42578125" style="81" customWidth="1"/>
    <col min="5391" max="5391" width="10.7109375" style="81" customWidth="1"/>
    <col min="5392" max="5632" width="11.42578125" style="81"/>
    <col min="5633" max="5633" width="0" style="81" hidden="1" customWidth="1"/>
    <col min="5634" max="5634" width="22.28515625" style="81" customWidth="1"/>
    <col min="5635" max="5635" width="6.140625" style="81" bestFit="1" customWidth="1"/>
    <col min="5636" max="5636" width="7.5703125" style="81" customWidth="1"/>
    <col min="5637" max="5637" width="6.140625" style="81" customWidth="1"/>
    <col min="5638" max="5638" width="4.85546875" style="81" customWidth="1"/>
    <col min="5639" max="5640" width="5.5703125" style="81" customWidth="1"/>
    <col min="5641" max="5641" width="5.140625" style="81" customWidth="1"/>
    <col min="5642" max="5642" width="7" style="81" customWidth="1"/>
    <col min="5643" max="5643" width="10.42578125" style="81" customWidth="1"/>
    <col min="5644" max="5644" width="7.7109375" style="81" customWidth="1"/>
    <col min="5645" max="5645" width="10.140625" style="81" customWidth="1"/>
    <col min="5646" max="5646" width="9.42578125" style="81" customWidth="1"/>
    <col min="5647" max="5647" width="10.7109375" style="81" customWidth="1"/>
    <col min="5648" max="5888" width="11.42578125" style="81"/>
    <col min="5889" max="5889" width="0" style="81" hidden="1" customWidth="1"/>
    <col min="5890" max="5890" width="22.28515625" style="81" customWidth="1"/>
    <col min="5891" max="5891" width="6.140625" style="81" bestFit="1" customWidth="1"/>
    <col min="5892" max="5892" width="7.5703125" style="81" customWidth="1"/>
    <col min="5893" max="5893" width="6.140625" style="81" customWidth="1"/>
    <col min="5894" max="5894" width="4.85546875" style="81" customWidth="1"/>
    <col min="5895" max="5896" width="5.5703125" style="81" customWidth="1"/>
    <col min="5897" max="5897" width="5.140625" style="81" customWidth="1"/>
    <col min="5898" max="5898" width="7" style="81" customWidth="1"/>
    <col min="5899" max="5899" width="10.42578125" style="81" customWidth="1"/>
    <col min="5900" max="5900" width="7.7109375" style="81" customWidth="1"/>
    <col min="5901" max="5901" width="10.140625" style="81" customWidth="1"/>
    <col min="5902" max="5902" width="9.42578125" style="81" customWidth="1"/>
    <col min="5903" max="5903" width="10.7109375" style="81" customWidth="1"/>
    <col min="5904" max="6144" width="11.42578125" style="81"/>
    <col min="6145" max="6145" width="0" style="81" hidden="1" customWidth="1"/>
    <col min="6146" max="6146" width="22.28515625" style="81" customWidth="1"/>
    <col min="6147" max="6147" width="6.140625" style="81" bestFit="1" customWidth="1"/>
    <col min="6148" max="6148" width="7.5703125" style="81" customWidth="1"/>
    <col min="6149" max="6149" width="6.140625" style="81" customWidth="1"/>
    <col min="6150" max="6150" width="4.85546875" style="81" customWidth="1"/>
    <col min="6151" max="6152" width="5.5703125" style="81" customWidth="1"/>
    <col min="6153" max="6153" width="5.140625" style="81" customWidth="1"/>
    <col min="6154" max="6154" width="7" style="81" customWidth="1"/>
    <col min="6155" max="6155" width="10.42578125" style="81" customWidth="1"/>
    <col min="6156" max="6156" width="7.7109375" style="81" customWidth="1"/>
    <col min="6157" max="6157" width="10.140625" style="81" customWidth="1"/>
    <col min="6158" max="6158" width="9.42578125" style="81" customWidth="1"/>
    <col min="6159" max="6159" width="10.7109375" style="81" customWidth="1"/>
    <col min="6160" max="6400" width="11.42578125" style="81"/>
    <col min="6401" max="6401" width="0" style="81" hidden="1" customWidth="1"/>
    <col min="6402" max="6402" width="22.28515625" style="81" customWidth="1"/>
    <col min="6403" max="6403" width="6.140625" style="81" bestFit="1" customWidth="1"/>
    <col min="6404" max="6404" width="7.5703125" style="81" customWidth="1"/>
    <col min="6405" max="6405" width="6.140625" style="81" customWidth="1"/>
    <col min="6406" max="6406" width="4.85546875" style="81" customWidth="1"/>
    <col min="6407" max="6408" width="5.5703125" style="81" customWidth="1"/>
    <col min="6409" max="6409" width="5.140625" style="81" customWidth="1"/>
    <col min="6410" max="6410" width="7" style="81" customWidth="1"/>
    <col min="6411" max="6411" width="10.42578125" style="81" customWidth="1"/>
    <col min="6412" max="6412" width="7.7109375" style="81" customWidth="1"/>
    <col min="6413" max="6413" width="10.140625" style="81" customWidth="1"/>
    <col min="6414" max="6414" width="9.42578125" style="81" customWidth="1"/>
    <col min="6415" max="6415" width="10.7109375" style="81" customWidth="1"/>
    <col min="6416" max="6656" width="11.42578125" style="81"/>
    <col min="6657" max="6657" width="0" style="81" hidden="1" customWidth="1"/>
    <col min="6658" max="6658" width="22.28515625" style="81" customWidth="1"/>
    <col min="6659" max="6659" width="6.140625" style="81" bestFit="1" customWidth="1"/>
    <col min="6660" max="6660" width="7.5703125" style="81" customWidth="1"/>
    <col min="6661" max="6661" width="6.140625" style="81" customWidth="1"/>
    <col min="6662" max="6662" width="4.85546875" style="81" customWidth="1"/>
    <col min="6663" max="6664" width="5.5703125" style="81" customWidth="1"/>
    <col min="6665" max="6665" width="5.140625" style="81" customWidth="1"/>
    <col min="6666" max="6666" width="7" style="81" customWidth="1"/>
    <col min="6667" max="6667" width="10.42578125" style="81" customWidth="1"/>
    <col min="6668" max="6668" width="7.7109375" style="81" customWidth="1"/>
    <col min="6669" max="6669" width="10.140625" style="81" customWidth="1"/>
    <col min="6670" max="6670" width="9.42578125" style="81" customWidth="1"/>
    <col min="6671" max="6671" width="10.7109375" style="81" customWidth="1"/>
    <col min="6672" max="6912" width="11.42578125" style="81"/>
    <col min="6913" max="6913" width="0" style="81" hidden="1" customWidth="1"/>
    <col min="6914" max="6914" width="22.28515625" style="81" customWidth="1"/>
    <col min="6915" max="6915" width="6.140625" style="81" bestFit="1" customWidth="1"/>
    <col min="6916" max="6916" width="7.5703125" style="81" customWidth="1"/>
    <col min="6917" max="6917" width="6.140625" style="81" customWidth="1"/>
    <col min="6918" max="6918" width="4.85546875" style="81" customWidth="1"/>
    <col min="6919" max="6920" width="5.5703125" style="81" customWidth="1"/>
    <col min="6921" max="6921" width="5.140625" style="81" customWidth="1"/>
    <col min="6922" max="6922" width="7" style="81" customWidth="1"/>
    <col min="6923" max="6923" width="10.42578125" style="81" customWidth="1"/>
    <col min="6924" max="6924" width="7.7109375" style="81" customWidth="1"/>
    <col min="6925" max="6925" width="10.140625" style="81" customWidth="1"/>
    <col min="6926" max="6926" width="9.42578125" style="81" customWidth="1"/>
    <col min="6927" max="6927" width="10.7109375" style="81" customWidth="1"/>
    <col min="6928" max="7168" width="11.42578125" style="81"/>
    <col min="7169" max="7169" width="0" style="81" hidden="1" customWidth="1"/>
    <col min="7170" max="7170" width="22.28515625" style="81" customWidth="1"/>
    <col min="7171" max="7171" width="6.140625" style="81" bestFit="1" customWidth="1"/>
    <col min="7172" max="7172" width="7.5703125" style="81" customWidth="1"/>
    <col min="7173" max="7173" width="6.140625" style="81" customWidth="1"/>
    <col min="7174" max="7174" width="4.85546875" style="81" customWidth="1"/>
    <col min="7175" max="7176" width="5.5703125" style="81" customWidth="1"/>
    <col min="7177" max="7177" width="5.140625" style="81" customWidth="1"/>
    <col min="7178" max="7178" width="7" style="81" customWidth="1"/>
    <col min="7179" max="7179" width="10.42578125" style="81" customWidth="1"/>
    <col min="7180" max="7180" width="7.7109375" style="81" customWidth="1"/>
    <col min="7181" max="7181" width="10.140625" style="81" customWidth="1"/>
    <col min="7182" max="7182" width="9.42578125" style="81" customWidth="1"/>
    <col min="7183" max="7183" width="10.7109375" style="81" customWidth="1"/>
    <col min="7184" max="7424" width="11.42578125" style="81"/>
    <col min="7425" max="7425" width="0" style="81" hidden="1" customWidth="1"/>
    <col min="7426" max="7426" width="22.28515625" style="81" customWidth="1"/>
    <col min="7427" max="7427" width="6.140625" style="81" bestFit="1" customWidth="1"/>
    <col min="7428" max="7428" width="7.5703125" style="81" customWidth="1"/>
    <col min="7429" max="7429" width="6.140625" style="81" customWidth="1"/>
    <col min="7430" max="7430" width="4.85546875" style="81" customWidth="1"/>
    <col min="7431" max="7432" width="5.5703125" style="81" customWidth="1"/>
    <col min="7433" max="7433" width="5.140625" style="81" customWidth="1"/>
    <col min="7434" max="7434" width="7" style="81" customWidth="1"/>
    <col min="7435" max="7435" width="10.42578125" style="81" customWidth="1"/>
    <col min="7436" max="7436" width="7.7109375" style="81" customWidth="1"/>
    <col min="7437" max="7437" width="10.140625" style="81" customWidth="1"/>
    <col min="7438" max="7438" width="9.42578125" style="81" customWidth="1"/>
    <col min="7439" max="7439" width="10.7109375" style="81" customWidth="1"/>
    <col min="7440" max="7680" width="11.42578125" style="81"/>
    <col min="7681" max="7681" width="0" style="81" hidden="1" customWidth="1"/>
    <col min="7682" max="7682" width="22.28515625" style="81" customWidth="1"/>
    <col min="7683" max="7683" width="6.140625" style="81" bestFit="1" customWidth="1"/>
    <col min="7684" max="7684" width="7.5703125" style="81" customWidth="1"/>
    <col min="7685" max="7685" width="6.140625" style="81" customWidth="1"/>
    <col min="7686" max="7686" width="4.85546875" style="81" customWidth="1"/>
    <col min="7687" max="7688" width="5.5703125" style="81" customWidth="1"/>
    <col min="7689" max="7689" width="5.140625" style="81" customWidth="1"/>
    <col min="7690" max="7690" width="7" style="81" customWidth="1"/>
    <col min="7691" max="7691" width="10.42578125" style="81" customWidth="1"/>
    <col min="7692" max="7692" width="7.7109375" style="81" customWidth="1"/>
    <col min="7693" max="7693" width="10.140625" style="81" customWidth="1"/>
    <col min="7694" max="7694" width="9.42578125" style="81" customWidth="1"/>
    <col min="7695" max="7695" width="10.7109375" style="81" customWidth="1"/>
    <col min="7696" max="7936" width="11.42578125" style="81"/>
    <col min="7937" max="7937" width="0" style="81" hidden="1" customWidth="1"/>
    <col min="7938" max="7938" width="22.28515625" style="81" customWidth="1"/>
    <col min="7939" max="7939" width="6.140625" style="81" bestFit="1" customWidth="1"/>
    <col min="7940" max="7940" width="7.5703125" style="81" customWidth="1"/>
    <col min="7941" max="7941" width="6.140625" style="81" customWidth="1"/>
    <col min="7942" max="7942" width="4.85546875" style="81" customWidth="1"/>
    <col min="7943" max="7944" width="5.5703125" style="81" customWidth="1"/>
    <col min="7945" max="7945" width="5.140625" style="81" customWidth="1"/>
    <col min="7946" max="7946" width="7" style="81" customWidth="1"/>
    <col min="7947" max="7947" width="10.42578125" style="81" customWidth="1"/>
    <col min="7948" max="7948" width="7.7109375" style="81" customWidth="1"/>
    <col min="7949" max="7949" width="10.140625" style="81" customWidth="1"/>
    <col min="7950" max="7950" width="9.42578125" style="81" customWidth="1"/>
    <col min="7951" max="7951" width="10.7109375" style="81" customWidth="1"/>
    <col min="7952" max="8192" width="11.42578125" style="81"/>
    <col min="8193" max="8193" width="0" style="81" hidden="1" customWidth="1"/>
    <col min="8194" max="8194" width="22.28515625" style="81" customWidth="1"/>
    <col min="8195" max="8195" width="6.140625" style="81" bestFit="1" customWidth="1"/>
    <col min="8196" max="8196" width="7.5703125" style="81" customWidth="1"/>
    <col min="8197" max="8197" width="6.140625" style="81" customWidth="1"/>
    <col min="8198" max="8198" width="4.85546875" style="81" customWidth="1"/>
    <col min="8199" max="8200" width="5.5703125" style="81" customWidth="1"/>
    <col min="8201" max="8201" width="5.140625" style="81" customWidth="1"/>
    <col min="8202" max="8202" width="7" style="81" customWidth="1"/>
    <col min="8203" max="8203" width="10.42578125" style="81" customWidth="1"/>
    <col min="8204" max="8204" width="7.7109375" style="81" customWidth="1"/>
    <col min="8205" max="8205" width="10.140625" style="81" customWidth="1"/>
    <col min="8206" max="8206" width="9.42578125" style="81" customWidth="1"/>
    <col min="8207" max="8207" width="10.7109375" style="81" customWidth="1"/>
    <col min="8208" max="8448" width="11.42578125" style="81"/>
    <col min="8449" max="8449" width="0" style="81" hidden="1" customWidth="1"/>
    <col min="8450" max="8450" width="22.28515625" style="81" customWidth="1"/>
    <col min="8451" max="8451" width="6.140625" style="81" bestFit="1" customWidth="1"/>
    <col min="8452" max="8452" width="7.5703125" style="81" customWidth="1"/>
    <col min="8453" max="8453" width="6.140625" style="81" customWidth="1"/>
    <col min="8454" max="8454" width="4.85546875" style="81" customWidth="1"/>
    <col min="8455" max="8456" width="5.5703125" style="81" customWidth="1"/>
    <col min="8457" max="8457" width="5.140625" style="81" customWidth="1"/>
    <col min="8458" max="8458" width="7" style="81" customWidth="1"/>
    <col min="8459" max="8459" width="10.42578125" style="81" customWidth="1"/>
    <col min="8460" max="8460" width="7.7109375" style="81" customWidth="1"/>
    <col min="8461" max="8461" width="10.140625" style="81" customWidth="1"/>
    <col min="8462" max="8462" width="9.42578125" style="81" customWidth="1"/>
    <col min="8463" max="8463" width="10.7109375" style="81" customWidth="1"/>
    <col min="8464" max="8704" width="11.42578125" style="81"/>
    <col min="8705" max="8705" width="0" style="81" hidden="1" customWidth="1"/>
    <col min="8706" max="8706" width="22.28515625" style="81" customWidth="1"/>
    <col min="8707" max="8707" width="6.140625" style="81" bestFit="1" customWidth="1"/>
    <col min="8708" max="8708" width="7.5703125" style="81" customWidth="1"/>
    <col min="8709" max="8709" width="6.140625" style="81" customWidth="1"/>
    <col min="8710" max="8710" width="4.85546875" style="81" customWidth="1"/>
    <col min="8711" max="8712" width="5.5703125" style="81" customWidth="1"/>
    <col min="8713" max="8713" width="5.140625" style="81" customWidth="1"/>
    <col min="8714" max="8714" width="7" style="81" customWidth="1"/>
    <col min="8715" max="8715" width="10.42578125" style="81" customWidth="1"/>
    <col min="8716" max="8716" width="7.7109375" style="81" customWidth="1"/>
    <col min="8717" max="8717" width="10.140625" style="81" customWidth="1"/>
    <col min="8718" max="8718" width="9.42578125" style="81" customWidth="1"/>
    <col min="8719" max="8719" width="10.7109375" style="81" customWidth="1"/>
    <col min="8720" max="8960" width="11.42578125" style="81"/>
    <col min="8961" max="8961" width="0" style="81" hidden="1" customWidth="1"/>
    <col min="8962" max="8962" width="22.28515625" style="81" customWidth="1"/>
    <col min="8963" max="8963" width="6.140625" style="81" bestFit="1" customWidth="1"/>
    <col min="8964" max="8964" width="7.5703125" style="81" customWidth="1"/>
    <col min="8965" max="8965" width="6.140625" style="81" customWidth="1"/>
    <col min="8966" max="8966" width="4.85546875" style="81" customWidth="1"/>
    <col min="8967" max="8968" width="5.5703125" style="81" customWidth="1"/>
    <col min="8969" max="8969" width="5.140625" style="81" customWidth="1"/>
    <col min="8970" max="8970" width="7" style="81" customWidth="1"/>
    <col min="8971" max="8971" width="10.42578125" style="81" customWidth="1"/>
    <col min="8972" max="8972" width="7.7109375" style="81" customWidth="1"/>
    <col min="8973" max="8973" width="10.140625" style="81" customWidth="1"/>
    <col min="8974" max="8974" width="9.42578125" style="81" customWidth="1"/>
    <col min="8975" max="8975" width="10.7109375" style="81" customWidth="1"/>
    <col min="8976" max="9216" width="11.42578125" style="81"/>
    <col min="9217" max="9217" width="0" style="81" hidden="1" customWidth="1"/>
    <col min="9218" max="9218" width="22.28515625" style="81" customWidth="1"/>
    <col min="9219" max="9219" width="6.140625" style="81" bestFit="1" customWidth="1"/>
    <col min="9220" max="9220" width="7.5703125" style="81" customWidth="1"/>
    <col min="9221" max="9221" width="6.140625" style="81" customWidth="1"/>
    <col min="9222" max="9222" width="4.85546875" style="81" customWidth="1"/>
    <col min="9223" max="9224" width="5.5703125" style="81" customWidth="1"/>
    <col min="9225" max="9225" width="5.140625" style="81" customWidth="1"/>
    <col min="9226" max="9226" width="7" style="81" customWidth="1"/>
    <col min="9227" max="9227" width="10.42578125" style="81" customWidth="1"/>
    <col min="9228" max="9228" width="7.7109375" style="81" customWidth="1"/>
    <col min="9229" max="9229" width="10.140625" style="81" customWidth="1"/>
    <col min="9230" max="9230" width="9.42578125" style="81" customWidth="1"/>
    <col min="9231" max="9231" width="10.7109375" style="81" customWidth="1"/>
    <col min="9232" max="9472" width="11.42578125" style="81"/>
    <col min="9473" max="9473" width="0" style="81" hidden="1" customWidth="1"/>
    <col min="9474" max="9474" width="22.28515625" style="81" customWidth="1"/>
    <col min="9475" max="9475" width="6.140625" style="81" bestFit="1" customWidth="1"/>
    <col min="9476" max="9476" width="7.5703125" style="81" customWidth="1"/>
    <col min="9477" max="9477" width="6.140625" style="81" customWidth="1"/>
    <col min="9478" max="9478" width="4.85546875" style="81" customWidth="1"/>
    <col min="9479" max="9480" width="5.5703125" style="81" customWidth="1"/>
    <col min="9481" max="9481" width="5.140625" style="81" customWidth="1"/>
    <col min="9482" max="9482" width="7" style="81" customWidth="1"/>
    <col min="9483" max="9483" width="10.42578125" style="81" customWidth="1"/>
    <col min="9484" max="9484" width="7.7109375" style="81" customWidth="1"/>
    <col min="9485" max="9485" width="10.140625" style="81" customWidth="1"/>
    <col min="9486" max="9486" width="9.42578125" style="81" customWidth="1"/>
    <col min="9487" max="9487" width="10.7109375" style="81" customWidth="1"/>
    <col min="9488" max="9728" width="11.42578125" style="81"/>
    <col min="9729" max="9729" width="0" style="81" hidden="1" customWidth="1"/>
    <col min="9730" max="9730" width="22.28515625" style="81" customWidth="1"/>
    <col min="9731" max="9731" width="6.140625" style="81" bestFit="1" customWidth="1"/>
    <col min="9732" max="9732" width="7.5703125" style="81" customWidth="1"/>
    <col min="9733" max="9733" width="6.140625" style="81" customWidth="1"/>
    <col min="9734" max="9734" width="4.85546875" style="81" customWidth="1"/>
    <col min="9735" max="9736" width="5.5703125" style="81" customWidth="1"/>
    <col min="9737" max="9737" width="5.140625" style="81" customWidth="1"/>
    <col min="9738" max="9738" width="7" style="81" customWidth="1"/>
    <col min="9739" max="9739" width="10.42578125" style="81" customWidth="1"/>
    <col min="9740" max="9740" width="7.7109375" style="81" customWidth="1"/>
    <col min="9741" max="9741" width="10.140625" style="81" customWidth="1"/>
    <col min="9742" max="9742" width="9.42578125" style="81" customWidth="1"/>
    <col min="9743" max="9743" width="10.7109375" style="81" customWidth="1"/>
    <col min="9744" max="9984" width="11.42578125" style="81"/>
    <col min="9985" max="9985" width="0" style="81" hidden="1" customWidth="1"/>
    <col min="9986" max="9986" width="22.28515625" style="81" customWidth="1"/>
    <col min="9987" max="9987" width="6.140625" style="81" bestFit="1" customWidth="1"/>
    <col min="9988" max="9988" width="7.5703125" style="81" customWidth="1"/>
    <col min="9989" max="9989" width="6.140625" style="81" customWidth="1"/>
    <col min="9990" max="9990" width="4.85546875" style="81" customWidth="1"/>
    <col min="9991" max="9992" width="5.5703125" style="81" customWidth="1"/>
    <col min="9993" max="9993" width="5.140625" style="81" customWidth="1"/>
    <col min="9994" max="9994" width="7" style="81" customWidth="1"/>
    <col min="9995" max="9995" width="10.42578125" style="81" customWidth="1"/>
    <col min="9996" max="9996" width="7.7109375" style="81" customWidth="1"/>
    <col min="9997" max="9997" width="10.140625" style="81" customWidth="1"/>
    <col min="9998" max="9998" width="9.42578125" style="81" customWidth="1"/>
    <col min="9999" max="9999" width="10.7109375" style="81" customWidth="1"/>
    <col min="10000" max="10240" width="11.42578125" style="81"/>
    <col min="10241" max="10241" width="0" style="81" hidden="1" customWidth="1"/>
    <col min="10242" max="10242" width="22.28515625" style="81" customWidth="1"/>
    <col min="10243" max="10243" width="6.140625" style="81" bestFit="1" customWidth="1"/>
    <col min="10244" max="10244" width="7.5703125" style="81" customWidth="1"/>
    <col min="10245" max="10245" width="6.140625" style="81" customWidth="1"/>
    <col min="10246" max="10246" width="4.85546875" style="81" customWidth="1"/>
    <col min="10247" max="10248" width="5.5703125" style="81" customWidth="1"/>
    <col min="10249" max="10249" width="5.140625" style="81" customWidth="1"/>
    <col min="10250" max="10250" width="7" style="81" customWidth="1"/>
    <col min="10251" max="10251" width="10.42578125" style="81" customWidth="1"/>
    <col min="10252" max="10252" width="7.7109375" style="81" customWidth="1"/>
    <col min="10253" max="10253" width="10.140625" style="81" customWidth="1"/>
    <col min="10254" max="10254" width="9.42578125" style="81" customWidth="1"/>
    <col min="10255" max="10255" width="10.7109375" style="81" customWidth="1"/>
    <col min="10256" max="10496" width="11.42578125" style="81"/>
    <col min="10497" max="10497" width="0" style="81" hidden="1" customWidth="1"/>
    <col min="10498" max="10498" width="22.28515625" style="81" customWidth="1"/>
    <col min="10499" max="10499" width="6.140625" style="81" bestFit="1" customWidth="1"/>
    <col min="10500" max="10500" width="7.5703125" style="81" customWidth="1"/>
    <col min="10501" max="10501" width="6.140625" style="81" customWidth="1"/>
    <col min="10502" max="10502" width="4.85546875" style="81" customWidth="1"/>
    <col min="10503" max="10504" width="5.5703125" style="81" customWidth="1"/>
    <col min="10505" max="10505" width="5.140625" style="81" customWidth="1"/>
    <col min="10506" max="10506" width="7" style="81" customWidth="1"/>
    <col min="10507" max="10507" width="10.42578125" style="81" customWidth="1"/>
    <col min="10508" max="10508" width="7.7109375" style="81" customWidth="1"/>
    <col min="10509" max="10509" width="10.140625" style="81" customWidth="1"/>
    <col min="10510" max="10510" width="9.42578125" style="81" customWidth="1"/>
    <col min="10511" max="10511" width="10.7109375" style="81" customWidth="1"/>
    <col min="10512" max="10752" width="11.42578125" style="81"/>
    <col min="10753" max="10753" width="0" style="81" hidden="1" customWidth="1"/>
    <col min="10754" max="10754" width="22.28515625" style="81" customWidth="1"/>
    <col min="10755" max="10755" width="6.140625" style="81" bestFit="1" customWidth="1"/>
    <col min="10756" max="10756" width="7.5703125" style="81" customWidth="1"/>
    <col min="10757" max="10757" width="6.140625" style="81" customWidth="1"/>
    <col min="10758" max="10758" width="4.85546875" style="81" customWidth="1"/>
    <col min="10759" max="10760" width="5.5703125" style="81" customWidth="1"/>
    <col min="10761" max="10761" width="5.140625" style="81" customWidth="1"/>
    <col min="10762" max="10762" width="7" style="81" customWidth="1"/>
    <col min="10763" max="10763" width="10.42578125" style="81" customWidth="1"/>
    <col min="10764" max="10764" width="7.7109375" style="81" customWidth="1"/>
    <col min="10765" max="10765" width="10.140625" style="81" customWidth="1"/>
    <col min="10766" max="10766" width="9.42578125" style="81" customWidth="1"/>
    <col min="10767" max="10767" width="10.7109375" style="81" customWidth="1"/>
    <col min="10768" max="11008" width="11.42578125" style="81"/>
    <col min="11009" max="11009" width="0" style="81" hidden="1" customWidth="1"/>
    <col min="11010" max="11010" width="22.28515625" style="81" customWidth="1"/>
    <col min="11011" max="11011" width="6.140625" style="81" bestFit="1" customWidth="1"/>
    <col min="11012" max="11012" width="7.5703125" style="81" customWidth="1"/>
    <col min="11013" max="11013" width="6.140625" style="81" customWidth="1"/>
    <col min="11014" max="11014" width="4.85546875" style="81" customWidth="1"/>
    <col min="11015" max="11016" width="5.5703125" style="81" customWidth="1"/>
    <col min="11017" max="11017" width="5.140625" style="81" customWidth="1"/>
    <col min="11018" max="11018" width="7" style="81" customWidth="1"/>
    <col min="11019" max="11019" width="10.42578125" style="81" customWidth="1"/>
    <col min="11020" max="11020" width="7.7109375" style="81" customWidth="1"/>
    <col min="11021" max="11021" width="10.140625" style="81" customWidth="1"/>
    <col min="11022" max="11022" width="9.42578125" style="81" customWidth="1"/>
    <col min="11023" max="11023" width="10.7109375" style="81" customWidth="1"/>
    <col min="11024" max="11264" width="11.42578125" style="81"/>
    <col min="11265" max="11265" width="0" style="81" hidden="1" customWidth="1"/>
    <col min="11266" max="11266" width="22.28515625" style="81" customWidth="1"/>
    <col min="11267" max="11267" width="6.140625" style="81" bestFit="1" customWidth="1"/>
    <col min="11268" max="11268" width="7.5703125" style="81" customWidth="1"/>
    <col min="11269" max="11269" width="6.140625" style="81" customWidth="1"/>
    <col min="11270" max="11270" width="4.85546875" style="81" customWidth="1"/>
    <col min="11271" max="11272" width="5.5703125" style="81" customWidth="1"/>
    <col min="11273" max="11273" width="5.140625" style="81" customWidth="1"/>
    <col min="11274" max="11274" width="7" style="81" customWidth="1"/>
    <col min="11275" max="11275" width="10.42578125" style="81" customWidth="1"/>
    <col min="11276" max="11276" width="7.7109375" style="81" customWidth="1"/>
    <col min="11277" max="11277" width="10.140625" style="81" customWidth="1"/>
    <col min="11278" max="11278" width="9.42578125" style="81" customWidth="1"/>
    <col min="11279" max="11279" width="10.7109375" style="81" customWidth="1"/>
    <col min="11280" max="11520" width="11.42578125" style="81"/>
    <col min="11521" max="11521" width="0" style="81" hidden="1" customWidth="1"/>
    <col min="11522" max="11522" width="22.28515625" style="81" customWidth="1"/>
    <col min="11523" max="11523" width="6.140625" style="81" bestFit="1" customWidth="1"/>
    <col min="11524" max="11524" width="7.5703125" style="81" customWidth="1"/>
    <col min="11525" max="11525" width="6.140625" style="81" customWidth="1"/>
    <col min="11526" max="11526" width="4.85546875" style="81" customWidth="1"/>
    <col min="11527" max="11528" width="5.5703125" style="81" customWidth="1"/>
    <col min="11529" max="11529" width="5.140625" style="81" customWidth="1"/>
    <col min="11530" max="11530" width="7" style="81" customWidth="1"/>
    <col min="11531" max="11531" width="10.42578125" style="81" customWidth="1"/>
    <col min="11532" max="11532" width="7.7109375" style="81" customWidth="1"/>
    <col min="11533" max="11533" width="10.140625" style="81" customWidth="1"/>
    <col min="11534" max="11534" width="9.42578125" style="81" customWidth="1"/>
    <col min="11535" max="11535" width="10.7109375" style="81" customWidth="1"/>
    <col min="11536" max="11776" width="11.42578125" style="81"/>
    <col min="11777" max="11777" width="0" style="81" hidden="1" customWidth="1"/>
    <col min="11778" max="11778" width="22.28515625" style="81" customWidth="1"/>
    <col min="11779" max="11779" width="6.140625" style="81" bestFit="1" customWidth="1"/>
    <col min="11780" max="11780" width="7.5703125" style="81" customWidth="1"/>
    <col min="11781" max="11781" width="6.140625" style="81" customWidth="1"/>
    <col min="11782" max="11782" width="4.85546875" style="81" customWidth="1"/>
    <col min="11783" max="11784" width="5.5703125" style="81" customWidth="1"/>
    <col min="11785" max="11785" width="5.140625" style="81" customWidth="1"/>
    <col min="11786" max="11786" width="7" style="81" customWidth="1"/>
    <col min="11787" max="11787" width="10.42578125" style="81" customWidth="1"/>
    <col min="11788" max="11788" width="7.7109375" style="81" customWidth="1"/>
    <col min="11789" max="11789" width="10.140625" style="81" customWidth="1"/>
    <col min="11790" max="11790" width="9.42578125" style="81" customWidth="1"/>
    <col min="11791" max="11791" width="10.7109375" style="81" customWidth="1"/>
    <col min="11792" max="12032" width="11.42578125" style="81"/>
    <col min="12033" max="12033" width="0" style="81" hidden="1" customWidth="1"/>
    <col min="12034" max="12034" width="22.28515625" style="81" customWidth="1"/>
    <col min="12035" max="12035" width="6.140625" style="81" bestFit="1" customWidth="1"/>
    <col min="12036" max="12036" width="7.5703125" style="81" customWidth="1"/>
    <col min="12037" max="12037" width="6.140625" style="81" customWidth="1"/>
    <col min="12038" max="12038" width="4.85546875" style="81" customWidth="1"/>
    <col min="12039" max="12040" width="5.5703125" style="81" customWidth="1"/>
    <col min="12041" max="12041" width="5.140625" style="81" customWidth="1"/>
    <col min="12042" max="12042" width="7" style="81" customWidth="1"/>
    <col min="12043" max="12043" width="10.42578125" style="81" customWidth="1"/>
    <col min="12044" max="12044" width="7.7109375" style="81" customWidth="1"/>
    <col min="12045" max="12045" width="10.140625" style="81" customWidth="1"/>
    <col min="12046" max="12046" width="9.42578125" style="81" customWidth="1"/>
    <col min="12047" max="12047" width="10.7109375" style="81" customWidth="1"/>
    <col min="12048" max="12288" width="11.42578125" style="81"/>
    <col min="12289" max="12289" width="0" style="81" hidden="1" customWidth="1"/>
    <col min="12290" max="12290" width="22.28515625" style="81" customWidth="1"/>
    <col min="12291" max="12291" width="6.140625" style="81" bestFit="1" customWidth="1"/>
    <col min="12292" max="12292" width="7.5703125" style="81" customWidth="1"/>
    <col min="12293" max="12293" width="6.140625" style="81" customWidth="1"/>
    <col min="12294" max="12294" width="4.85546875" style="81" customWidth="1"/>
    <col min="12295" max="12296" width="5.5703125" style="81" customWidth="1"/>
    <col min="12297" max="12297" width="5.140625" style="81" customWidth="1"/>
    <col min="12298" max="12298" width="7" style="81" customWidth="1"/>
    <col min="12299" max="12299" width="10.42578125" style="81" customWidth="1"/>
    <col min="12300" max="12300" width="7.7109375" style="81" customWidth="1"/>
    <col min="12301" max="12301" width="10.140625" style="81" customWidth="1"/>
    <col min="12302" max="12302" width="9.42578125" style="81" customWidth="1"/>
    <col min="12303" max="12303" width="10.7109375" style="81" customWidth="1"/>
    <col min="12304" max="12544" width="11.42578125" style="81"/>
    <col min="12545" max="12545" width="0" style="81" hidden="1" customWidth="1"/>
    <col min="12546" max="12546" width="22.28515625" style="81" customWidth="1"/>
    <col min="12547" max="12547" width="6.140625" style="81" bestFit="1" customWidth="1"/>
    <col min="12548" max="12548" width="7.5703125" style="81" customWidth="1"/>
    <col min="12549" max="12549" width="6.140625" style="81" customWidth="1"/>
    <col min="12550" max="12550" width="4.85546875" style="81" customWidth="1"/>
    <col min="12551" max="12552" width="5.5703125" style="81" customWidth="1"/>
    <col min="12553" max="12553" width="5.140625" style="81" customWidth="1"/>
    <col min="12554" max="12554" width="7" style="81" customWidth="1"/>
    <col min="12555" max="12555" width="10.42578125" style="81" customWidth="1"/>
    <col min="12556" max="12556" width="7.7109375" style="81" customWidth="1"/>
    <col min="12557" max="12557" width="10.140625" style="81" customWidth="1"/>
    <col min="12558" max="12558" width="9.42578125" style="81" customWidth="1"/>
    <col min="12559" max="12559" width="10.7109375" style="81" customWidth="1"/>
    <col min="12560" max="12800" width="11.42578125" style="81"/>
    <col min="12801" max="12801" width="0" style="81" hidden="1" customWidth="1"/>
    <col min="12802" max="12802" width="22.28515625" style="81" customWidth="1"/>
    <col min="12803" max="12803" width="6.140625" style="81" bestFit="1" customWidth="1"/>
    <col min="12804" max="12804" width="7.5703125" style="81" customWidth="1"/>
    <col min="12805" max="12805" width="6.140625" style="81" customWidth="1"/>
    <col min="12806" max="12806" width="4.85546875" style="81" customWidth="1"/>
    <col min="12807" max="12808" width="5.5703125" style="81" customWidth="1"/>
    <col min="12809" max="12809" width="5.140625" style="81" customWidth="1"/>
    <col min="12810" max="12810" width="7" style="81" customWidth="1"/>
    <col min="12811" max="12811" width="10.42578125" style="81" customWidth="1"/>
    <col min="12812" max="12812" width="7.7109375" style="81" customWidth="1"/>
    <col min="12813" max="12813" width="10.140625" style="81" customWidth="1"/>
    <col min="12814" max="12814" width="9.42578125" style="81" customWidth="1"/>
    <col min="12815" max="12815" width="10.7109375" style="81" customWidth="1"/>
    <col min="12816" max="13056" width="11.42578125" style="81"/>
    <col min="13057" max="13057" width="0" style="81" hidden="1" customWidth="1"/>
    <col min="13058" max="13058" width="22.28515625" style="81" customWidth="1"/>
    <col min="13059" max="13059" width="6.140625" style="81" bestFit="1" customWidth="1"/>
    <col min="13060" max="13060" width="7.5703125" style="81" customWidth="1"/>
    <col min="13061" max="13061" width="6.140625" style="81" customWidth="1"/>
    <col min="13062" max="13062" width="4.85546875" style="81" customWidth="1"/>
    <col min="13063" max="13064" width="5.5703125" style="81" customWidth="1"/>
    <col min="13065" max="13065" width="5.140625" style="81" customWidth="1"/>
    <col min="13066" max="13066" width="7" style="81" customWidth="1"/>
    <col min="13067" max="13067" width="10.42578125" style="81" customWidth="1"/>
    <col min="13068" max="13068" width="7.7109375" style="81" customWidth="1"/>
    <col min="13069" max="13069" width="10.140625" style="81" customWidth="1"/>
    <col min="13070" max="13070" width="9.42578125" style="81" customWidth="1"/>
    <col min="13071" max="13071" width="10.7109375" style="81" customWidth="1"/>
    <col min="13072" max="13312" width="11.42578125" style="81"/>
    <col min="13313" max="13313" width="0" style="81" hidden="1" customWidth="1"/>
    <col min="13314" max="13314" width="22.28515625" style="81" customWidth="1"/>
    <col min="13315" max="13315" width="6.140625" style="81" bestFit="1" customWidth="1"/>
    <col min="13316" max="13316" width="7.5703125" style="81" customWidth="1"/>
    <col min="13317" max="13317" width="6.140625" style="81" customWidth="1"/>
    <col min="13318" max="13318" width="4.85546875" style="81" customWidth="1"/>
    <col min="13319" max="13320" width="5.5703125" style="81" customWidth="1"/>
    <col min="13321" max="13321" width="5.140625" style="81" customWidth="1"/>
    <col min="13322" max="13322" width="7" style="81" customWidth="1"/>
    <col min="13323" max="13323" width="10.42578125" style="81" customWidth="1"/>
    <col min="13324" max="13324" width="7.7109375" style="81" customWidth="1"/>
    <col min="13325" max="13325" width="10.140625" style="81" customWidth="1"/>
    <col min="13326" max="13326" width="9.42578125" style="81" customWidth="1"/>
    <col min="13327" max="13327" width="10.7109375" style="81" customWidth="1"/>
    <col min="13328" max="13568" width="11.42578125" style="81"/>
    <col min="13569" max="13569" width="0" style="81" hidden="1" customWidth="1"/>
    <col min="13570" max="13570" width="22.28515625" style="81" customWidth="1"/>
    <col min="13571" max="13571" width="6.140625" style="81" bestFit="1" customWidth="1"/>
    <col min="13572" max="13572" width="7.5703125" style="81" customWidth="1"/>
    <col min="13573" max="13573" width="6.140625" style="81" customWidth="1"/>
    <col min="13574" max="13574" width="4.85546875" style="81" customWidth="1"/>
    <col min="13575" max="13576" width="5.5703125" style="81" customWidth="1"/>
    <col min="13577" max="13577" width="5.140625" style="81" customWidth="1"/>
    <col min="13578" max="13578" width="7" style="81" customWidth="1"/>
    <col min="13579" max="13579" width="10.42578125" style="81" customWidth="1"/>
    <col min="13580" max="13580" width="7.7109375" style="81" customWidth="1"/>
    <col min="13581" max="13581" width="10.140625" style="81" customWidth="1"/>
    <col min="13582" max="13582" width="9.42578125" style="81" customWidth="1"/>
    <col min="13583" max="13583" width="10.7109375" style="81" customWidth="1"/>
    <col min="13584" max="13824" width="11.42578125" style="81"/>
    <col min="13825" max="13825" width="0" style="81" hidden="1" customWidth="1"/>
    <col min="13826" max="13826" width="22.28515625" style="81" customWidth="1"/>
    <col min="13827" max="13827" width="6.140625" style="81" bestFit="1" customWidth="1"/>
    <col min="13828" max="13828" width="7.5703125" style="81" customWidth="1"/>
    <col min="13829" max="13829" width="6.140625" style="81" customWidth="1"/>
    <col min="13830" max="13830" width="4.85546875" style="81" customWidth="1"/>
    <col min="13831" max="13832" width="5.5703125" style="81" customWidth="1"/>
    <col min="13833" max="13833" width="5.140625" style="81" customWidth="1"/>
    <col min="13834" max="13834" width="7" style="81" customWidth="1"/>
    <col min="13835" max="13835" width="10.42578125" style="81" customWidth="1"/>
    <col min="13836" max="13836" width="7.7109375" style="81" customWidth="1"/>
    <col min="13837" max="13837" width="10.140625" style="81" customWidth="1"/>
    <col min="13838" max="13838" width="9.42578125" style="81" customWidth="1"/>
    <col min="13839" max="13839" width="10.7109375" style="81" customWidth="1"/>
    <col min="13840" max="14080" width="11.42578125" style="81"/>
    <col min="14081" max="14081" width="0" style="81" hidden="1" customWidth="1"/>
    <col min="14082" max="14082" width="22.28515625" style="81" customWidth="1"/>
    <col min="14083" max="14083" width="6.140625" style="81" bestFit="1" customWidth="1"/>
    <col min="14084" max="14084" width="7.5703125" style="81" customWidth="1"/>
    <col min="14085" max="14085" width="6.140625" style="81" customWidth="1"/>
    <col min="14086" max="14086" width="4.85546875" style="81" customWidth="1"/>
    <col min="14087" max="14088" width="5.5703125" style="81" customWidth="1"/>
    <col min="14089" max="14089" width="5.140625" style="81" customWidth="1"/>
    <col min="14090" max="14090" width="7" style="81" customWidth="1"/>
    <col min="14091" max="14091" width="10.42578125" style="81" customWidth="1"/>
    <col min="14092" max="14092" width="7.7109375" style="81" customWidth="1"/>
    <col min="14093" max="14093" width="10.140625" style="81" customWidth="1"/>
    <col min="14094" max="14094" width="9.42578125" style="81" customWidth="1"/>
    <col min="14095" max="14095" width="10.7109375" style="81" customWidth="1"/>
    <col min="14096" max="14336" width="11.42578125" style="81"/>
    <col min="14337" max="14337" width="0" style="81" hidden="1" customWidth="1"/>
    <col min="14338" max="14338" width="22.28515625" style="81" customWidth="1"/>
    <col min="14339" max="14339" width="6.140625" style="81" bestFit="1" customWidth="1"/>
    <col min="14340" max="14340" width="7.5703125" style="81" customWidth="1"/>
    <col min="14341" max="14341" width="6.140625" style="81" customWidth="1"/>
    <col min="14342" max="14342" width="4.85546875" style="81" customWidth="1"/>
    <col min="14343" max="14344" width="5.5703125" style="81" customWidth="1"/>
    <col min="14345" max="14345" width="5.140625" style="81" customWidth="1"/>
    <col min="14346" max="14346" width="7" style="81" customWidth="1"/>
    <col min="14347" max="14347" width="10.42578125" style="81" customWidth="1"/>
    <col min="14348" max="14348" width="7.7109375" style="81" customWidth="1"/>
    <col min="14349" max="14349" width="10.140625" style="81" customWidth="1"/>
    <col min="14350" max="14350" width="9.42578125" style="81" customWidth="1"/>
    <col min="14351" max="14351" width="10.7109375" style="81" customWidth="1"/>
    <col min="14352" max="14592" width="11.42578125" style="81"/>
    <col min="14593" max="14593" width="0" style="81" hidden="1" customWidth="1"/>
    <col min="14594" max="14594" width="22.28515625" style="81" customWidth="1"/>
    <col min="14595" max="14595" width="6.140625" style="81" bestFit="1" customWidth="1"/>
    <col min="14596" max="14596" width="7.5703125" style="81" customWidth="1"/>
    <col min="14597" max="14597" width="6.140625" style="81" customWidth="1"/>
    <col min="14598" max="14598" width="4.85546875" style="81" customWidth="1"/>
    <col min="14599" max="14600" width="5.5703125" style="81" customWidth="1"/>
    <col min="14601" max="14601" width="5.140625" style="81" customWidth="1"/>
    <col min="14602" max="14602" width="7" style="81" customWidth="1"/>
    <col min="14603" max="14603" width="10.42578125" style="81" customWidth="1"/>
    <col min="14604" max="14604" width="7.7109375" style="81" customWidth="1"/>
    <col min="14605" max="14605" width="10.140625" style="81" customWidth="1"/>
    <col min="14606" max="14606" width="9.42578125" style="81" customWidth="1"/>
    <col min="14607" max="14607" width="10.7109375" style="81" customWidth="1"/>
    <col min="14608" max="14848" width="11.42578125" style="81"/>
    <col min="14849" max="14849" width="0" style="81" hidden="1" customWidth="1"/>
    <col min="14850" max="14850" width="22.28515625" style="81" customWidth="1"/>
    <col min="14851" max="14851" width="6.140625" style="81" bestFit="1" customWidth="1"/>
    <col min="14852" max="14852" width="7.5703125" style="81" customWidth="1"/>
    <col min="14853" max="14853" width="6.140625" style="81" customWidth="1"/>
    <col min="14854" max="14854" width="4.85546875" style="81" customWidth="1"/>
    <col min="14855" max="14856" width="5.5703125" style="81" customWidth="1"/>
    <col min="14857" max="14857" width="5.140625" style="81" customWidth="1"/>
    <col min="14858" max="14858" width="7" style="81" customWidth="1"/>
    <col min="14859" max="14859" width="10.42578125" style="81" customWidth="1"/>
    <col min="14860" max="14860" width="7.7109375" style="81" customWidth="1"/>
    <col min="14861" max="14861" width="10.140625" style="81" customWidth="1"/>
    <col min="14862" max="14862" width="9.42578125" style="81" customWidth="1"/>
    <col min="14863" max="14863" width="10.7109375" style="81" customWidth="1"/>
    <col min="14864" max="15104" width="11.42578125" style="81"/>
    <col min="15105" max="15105" width="0" style="81" hidden="1" customWidth="1"/>
    <col min="15106" max="15106" width="22.28515625" style="81" customWidth="1"/>
    <col min="15107" max="15107" width="6.140625" style="81" bestFit="1" customWidth="1"/>
    <col min="15108" max="15108" width="7.5703125" style="81" customWidth="1"/>
    <col min="15109" max="15109" width="6.140625" style="81" customWidth="1"/>
    <col min="15110" max="15110" width="4.85546875" style="81" customWidth="1"/>
    <col min="15111" max="15112" width="5.5703125" style="81" customWidth="1"/>
    <col min="15113" max="15113" width="5.140625" style="81" customWidth="1"/>
    <col min="15114" max="15114" width="7" style="81" customWidth="1"/>
    <col min="15115" max="15115" width="10.42578125" style="81" customWidth="1"/>
    <col min="15116" max="15116" width="7.7109375" style="81" customWidth="1"/>
    <col min="15117" max="15117" width="10.140625" style="81" customWidth="1"/>
    <col min="15118" max="15118" width="9.42578125" style="81" customWidth="1"/>
    <col min="15119" max="15119" width="10.7109375" style="81" customWidth="1"/>
    <col min="15120" max="15360" width="11.42578125" style="81"/>
    <col min="15361" max="15361" width="0" style="81" hidden="1" customWidth="1"/>
    <col min="15362" max="15362" width="22.28515625" style="81" customWidth="1"/>
    <col min="15363" max="15363" width="6.140625" style="81" bestFit="1" customWidth="1"/>
    <col min="15364" max="15364" width="7.5703125" style="81" customWidth="1"/>
    <col min="15365" max="15365" width="6.140625" style="81" customWidth="1"/>
    <col min="15366" max="15366" width="4.85546875" style="81" customWidth="1"/>
    <col min="15367" max="15368" width="5.5703125" style="81" customWidth="1"/>
    <col min="15369" max="15369" width="5.140625" style="81" customWidth="1"/>
    <col min="15370" max="15370" width="7" style="81" customWidth="1"/>
    <col min="15371" max="15371" width="10.42578125" style="81" customWidth="1"/>
    <col min="15372" max="15372" width="7.7109375" style="81" customWidth="1"/>
    <col min="15373" max="15373" width="10.140625" style="81" customWidth="1"/>
    <col min="15374" max="15374" width="9.42578125" style="81" customWidth="1"/>
    <col min="15375" max="15375" width="10.7109375" style="81" customWidth="1"/>
    <col min="15376" max="15616" width="11.42578125" style="81"/>
    <col min="15617" max="15617" width="0" style="81" hidden="1" customWidth="1"/>
    <col min="15618" max="15618" width="22.28515625" style="81" customWidth="1"/>
    <col min="15619" max="15619" width="6.140625" style="81" bestFit="1" customWidth="1"/>
    <col min="15620" max="15620" width="7.5703125" style="81" customWidth="1"/>
    <col min="15621" max="15621" width="6.140625" style="81" customWidth="1"/>
    <col min="15622" max="15622" width="4.85546875" style="81" customWidth="1"/>
    <col min="15623" max="15624" width="5.5703125" style="81" customWidth="1"/>
    <col min="15625" max="15625" width="5.140625" style="81" customWidth="1"/>
    <col min="15626" max="15626" width="7" style="81" customWidth="1"/>
    <col min="15627" max="15627" width="10.42578125" style="81" customWidth="1"/>
    <col min="15628" max="15628" width="7.7109375" style="81" customWidth="1"/>
    <col min="15629" max="15629" width="10.140625" style="81" customWidth="1"/>
    <col min="15630" max="15630" width="9.42578125" style="81" customWidth="1"/>
    <col min="15631" max="15631" width="10.7109375" style="81" customWidth="1"/>
    <col min="15632" max="15872" width="11.42578125" style="81"/>
    <col min="15873" max="15873" width="0" style="81" hidden="1" customWidth="1"/>
    <col min="15874" max="15874" width="22.28515625" style="81" customWidth="1"/>
    <col min="15875" max="15875" width="6.140625" style="81" bestFit="1" customWidth="1"/>
    <col min="15876" max="15876" width="7.5703125" style="81" customWidth="1"/>
    <col min="15877" max="15877" width="6.140625" style="81" customWidth="1"/>
    <col min="15878" max="15878" width="4.85546875" style="81" customWidth="1"/>
    <col min="15879" max="15880" width="5.5703125" style="81" customWidth="1"/>
    <col min="15881" max="15881" width="5.140625" style="81" customWidth="1"/>
    <col min="15882" max="15882" width="7" style="81" customWidth="1"/>
    <col min="15883" max="15883" width="10.42578125" style="81" customWidth="1"/>
    <col min="15884" max="15884" width="7.7109375" style="81" customWidth="1"/>
    <col min="15885" max="15885" width="10.140625" style="81" customWidth="1"/>
    <col min="15886" max="15886" width="9.42578125" style="81" customWidth="1"/>
    <col min="15887" max="15887" width="10.7109375" style="81" customWidth="1"/>
    <col min="15888" max="16128" width="11.42578125" style="81"/>
    <col min="16129" max="16129" width="0" style="81" hidden="1" customWidth="1"/>
    <col min="16130" max="16130" width="22.28515625" style="81" customWidth="1"/>
    <col min="16131" max="16131" width="6.140625" style="81" bestFit="1" customWidth="1"/>
    <col min="16132" max="16132" width="7.5703125" style="81" customWidth="1"/>
    <col min="16133" max="16133" width="6.140625" style="81" customWidth="1"/>
    <col min="16134" max="16134" width="4.85546875" style="81" customWidth="1"/>
    <col min="16135" max="16136" width="5.5703125" style="81" customWidth="1"/>
    <col min="16137" max="16137" width="5.140625" style="81" customWidth="1"/>
    <col min="16138" max="16138" width="7" style="81" customWidth="1"/>
    <col min="16139" max="16139" width="10.42578125" style="81" customWidth="1"/>
    <col min="16140" max="16140" width="7.7109375" style="81" customWidth="1"/>
    <col min="16141" max="16141" width="10.140625" style="81" customWidth="1"/>
    <col min="16142" max="16142" width="9.42578125" style="81" customWidth="1"/>
    <col min="16143" max="16143" width="10.7109375" style="81" customWidth="1"/>
    <col min="16144" max="16384" width="11.42578125" style="81"/>
  </cols>
  <sheetData>
    <row r="2" spans="2:18" ht="25.5" customHeight="1">
      <c r="B2" s="264" t="s">
        <v>52</v>
      </c>
      <c r="C2" s="264"/>
      <c r="D2" s="264"/>
      <c r="E2" s="264"/>
      <c r="F2" s="264"/>
      <c r="G2" s="264"/>
      <c r="H2" s="264"/>
      <c r="I2" s="264"/>
      <c r="J2" s="264"/>
      <c r="K2" s="264"/>
      <c r="L2" s="264"/>
      <c r="M2" s="264"/>
      <c r="N2" s="264"/>
      <c r="O2" s="264"/>
    </row>
    <row r="3" spans="2:18" ht="13.5" thickBot="1">
      <c r="B3" s="109"/>
      <c r="C3" s="109"/>
      <c r="D3" s="109"/>
      <c r="E3" s="109"/>
      <c r="F3" s="109"/>
      <c r="G3" s="109"/>
      <c r="H3" s="109"/>
      <c r="I3" s="109"/>
      <c r="J3" s="109"/>
      <c r="K3" s="109"/>
      <c r="L3" s="109"/>
      <c r="M3" s="109"/>
      <c r="N3" s="109"/>
      <c r="O3" s="109"/>
    </row>
    <row r="4" spans="2:18" ht="13.5" thickBot="1">
      <c r="B4" s="169" t="s">
        <v>53</v>
      </c>
      <c r="C4" s="170" t="s">
        <v>54</v>
      </c>
      <c r="D4" s="170" t="s">
        <v>55</v>
      </c>
      <c r="E4" s="170" t="s">
        <v>56</v>
      </c>
      <c r="F4" s="170" t="s">
        <v>57</v>
      </c>
      <c r="G4" s="170" t="s">
        <v>58</v>
      </c>
      <c r="H4" s="170" t="s">
        <v>59</v>
      </c>
      <c r="I4" s="170" t="s">
        <v>60</v>
      </c>
      <c r="J4" s="170" t="s">
        <v>61</v>
      </c>
      <c r="K4" s="170" t="s">
        <v>62</v>
      </c>
      <c r="L4" s="170" t="s">
        <v>63</v>
      </c>
      <c r="M4" s="170" t="s">
        <v>64</v>
      </c>
      <c r="N4" s="170" t="s">
        <v>65</v>
      </c>
      <c r="O4" s="171" t="s">
        <v>66</v>
      </c>
      <c r="P4" s="172"/>
      <c r="Q4" s="173"/>
      <c r="R4" s="173"/>
    </row>
    <row r="5" spans="2:18">
      <c r="B5" s="174" t="s">
        <v>67</v>
      </c>
      <c r="C5" s="175">
        <v>222</v>
      </c>
      <c r="D5" s="175">
        <v>193</v>
      </c>
      <c r="E5" s="175">
        <v>216</v>
      </c>
      <c r="F5" s="175">
        <v>182</v>
      </c>
      <c r="G5" s="175">
        <v>184</v>
      </c>
      <c r="H5" s="175">
        <v>187</v>
      </c>
      <c r="I5" s="175">
        <v>166</v>
      </c>
      <c r="J5" s="175">
        <v>171</v>
      </c>
      <c r="K5" s="175">
        <v>181</v>
      </c>
      <c r="L5" s="175">
        <v>213</v>
      </c>
      <c r="M5" s="175"/>
      <c r="N5" s="175"/>
      <c r="O5" s="176">
        <f>SUM(C5:N5)</f>
        <v>1915</v>
      </c>
    </row>
    <row r="6" spans="2:18">
      <c r="B6" s="174" t="s">
        <v>68</v>
      </c>
      <c r="C6" s="175">
        <v>14</v>
      </c>
      <c r="D6" s="175">
        <v>7</v>
      </c>
      <c r="E6" s="175">
        <v>10</v>
      </c>
      <c r="F6" s="175">
        <v>7</v>
      </c>
      <c r="G6" s="175">
        <v>6</v>
      </c>
      <c r="H6" s="175">
        <v>7</v>
      </c>
      <c r="I6" s="175">
        <v>4</v>
      </c>
      <c r="J6" s="175">
        <v>4</v>
      </c>
      <c r="K6" s="175">
        <v>10</v>
      </c>
      <c r="L6" s="175">
        <v>15</v>
      </c>
      <c r="M6" s="175"/>
      <c r="N6" s="175"/>
      <c r="O6" s="176">
        <f t="shared" ref="O6:O12" si="0">SUM(C6:N6)</f>
        <v>84</v>
      </c>
    </row>
    <row r="7" spans="2:18">
      <c r="B7" s="174" t="s">
        <v>69</v>
      </c>
      <c r="C7" s="175">
        <v>4</v>
      </c>
      <c r="D7" s="175">
        <v>2</v>
      </c>
      <c r="E7" s="175">
        <v>4</v>
      </c>
      <c r="F7" s="175">
        <v>4</v>
      </c>
      <c r="G7" s="175">
        <v>2</v>
      </c>
      <c r="H7" s="175">
        <v>1</v>
      </c>
      <c r="I7" s="175">
        <v>2</v>
      </c>
      <c r="J7" s="175">
        <v>0</v>
      </c>
      <c r="K7" s="175">
        <v>2</v>
      </c>
      <c r="L7" s="175">
        <v>4</v>
      </c>
      <c r="M7" s="175"/>
      <c r="N7" s="175"/>
      <c r="O7" s="176">
        <f t="shared" si="0"/>
        <v>25</v>
      </c>
    </row>
    <row r="8" spans="2:18">
      <c r="B8" s="174" t="s">
        <v>70</v>
      </c>
      <c r="C8" s="175">
        <v>115</v>
      </c>
      <c r="D8" s="175">
        <v>99</v>
      </c>
      <c r="E8" s="175">
        <v>132</v>
      </c>
      <c r="F8" s="175">
        <v>131</v>
      </c>
      <c r="G8" s="175">
        <v>122</v>
      </c>
      <c r="H8" s="175">
        <v>124</v>
      </c>
      <c r="I8" s="175">
        <v>118</v>
      </c>
      <c r="J8" s="175">
        <v>109</v>
      </c>
      <c r="K8" s="175">
        <v>104</v>
      </c>
      <c r="L8" s="175">
        <v>111</v>
      </c>
      <c r="M8" s="175"/>
      <c r="N8" s="175"/>
      <c r="O8" s="176">
        <f t="shared" si="0"/>
        <v>1165</v>
      </c>
    </row>
    <row r="9" spans="2:18">
      <c r="B9" s="174" t="s">
        <v>71</v>
      </c>
      <c r="C9" s="175">
        <v>6</v>
      </c>
      <c r="D9" s="175">
        <v>4</v>
      </c>
      <c r="E9" s="175">
        <v>7</v>
      </c>
      <c r="F9" s="175">
        <v>7</v>
      </c>
      <c r="G9" s="175">
        <v>4</v>
      </c>
      <c r="H9" s="175">
        <v>8</v>
      </c>
      <c r="I9" s="175">
        <v>7</v>
      </c>
      <c r="J9" s="175">
        <v>8</v>
      </c>
      <c r="K9" s="175">
        <v>6</v>
      </c>
      <c r="L9" s="175">
        <v>7</v>
      </c>
      <c r="M9" s="175"/>
      <c r="N9" s="175"/>
      <c r="O9" s="176">
        <f t="shared" si="0"/>
        <v>64</v>
      </c>
    </row>
    <row r="10" spans="2:18">
      <c r="B10" s="174" t="s">
        <v>72</v>
      </c>
      <c r="C10" s="175">
        <v>7</v>
      </c>
      <c r="D10" s="175">
        <v>10</v>
      </c>
      <c r="E10" s="175">
        <v>9</v>
      </c>
      <c r="F10" s="175">
        <v>4</v>
      </c>
      <c r="G10" s="175">
        <v>6</v>
      </c>
      <c r="H10" s="175">
        <v>8</v>
      </c>
      <c r="I10" s="175">
        <v>7</v>
      </c>
      <c r="J10" s="175">
        <v>6</v>
      </c>
      <c r="K10" s="175">
        <v>8</v>
      </c>
      <c r="L10" s="175">
        <v>9</v>
      </c>
      <c r="M10" s="175"/>
      <c r="N10" s="175"/>
      <c r="O10" s="176">
        <f t="shared" si="0"/>
        <v>74</v>
      </c>
    </row>
    <row r="11" spans="2:18">
      <c r="B11" s="174" t="s">
        <v>73</v>
      </c>
      <c r="C11" s="175">
        <v>0</v>
      </c>
      <c r="D11" s="175">
        <v>0</v>
      </c>
      <c r="E11" s="175">
        <v>0</v>
      </c>
      <c r="F11" s="175">
        <v>0</v>
      </c>
      <c r="G11" s="175">
        <v>0</v>
      </c>
      <c r="H11" s="175">
        <v>0</v>
      </c>
      <c r="I11" s="175">
        <v>0</v>
      </c>
      <c r="J11" s="175">
        <v>0</v>
      </c>
      <c r="K11" s="175">
        <v>0</v>
      </c>
      <c r="L11" s="175">
        <v>0</v>
      </c>
      <c r="M11" s="175"/>
      <c r="N11" s="175"/>
      <c r="O11" s="176">
        <f t="shared" si="0"/>
        <v>0</v>
      </c>
      <c r="P11" s="177"/>
    </row>
    <row r="12" spans="2:18" ht="13.5" thickBot="1">
      <c r="B12" s="178" t="s">
        <v>66</v>
      </c>
      <c r="C12" s="179">
        <f t="shared" ref="C12:N12" si="1">SUM(C5:C11)</f>
        <v>368</v>
      </c>
      <c r="D12" s="179">
        <f t="shared" si="1"/>
        <v>315</v>
      </c>
      <c r="E12" s="179">
        <f t="shared" si="1"/>
        <v>378</v>
      </c>
      <c r="F12" s="179">
        <f t="shared" si="1"/>
        <v>335</v>
      </c>
      <c r="G12" s="179">
        <f t="shared" si="1"/>
        <v>324</v>
      </c>
      <c r="H12" s="179">
        <f t="shared" si="1"/>
        <v>335</v>
      </c>
      <c r="I12" s="179">
        <f t="shared" si="1"/>
        <v>304</v>
      </c>
      <c r="J12" s="179">
        <f t="shared" si="1"/>
        <v>298</v>
      </c>
      <c r="K12" s="179">
        <f t="shared" si="1"/>
        <v>311</v>
      </c>
      <c r="L12" s="179">
        <f t="shared" si="1"/>
        <v>359</v>
      </c>
      <c r="M12" s="179">
        <f t="shared" si="1"/>
        <v>0</v>
      </c>
      <c r="N12" s="179">
        <f t="shared" si="1"/>
        <v>0</v>
      </c>
      <c r="O12" s="176">
        <f t="shared" si="0"/>
        <v>3327</v>
      </c>
    </row>
    <row r="13" spans="2:18">
      <c r="B13" s="109"/>
      <c r="C13" s="109"/>
      <c r="D13" s="109"/>
      <c r="E13" s="109"/>
      <c r="F13" s="109"/>
      <c r="G13" s="109"/>
      <c r="H13" s="109"/>
      <c r="I13" s="109"/>
      <c r="J13" s="109"/>
      <c r="K13" s="109"/>
      <c r="L13" s="109"/>
      <c r="M13" s="109"/>
      <c r="N13" s="109"/>
      <c r="O13" s="109"/>
    </row>
    <row r="14" spans="2:18" ht="24" customHeight="1">
      <c r="B14" s="264" t="s">
        <v>74</v>
      </c>
      <c r="C14" s="264"/>
      <c r="D14" s="264"/>
      <c r="E14" s="264"/>
      <c r="F14" s="264"/>
      <c r="G14" s="264"/>
      <c r="H14" s="264"/>
      <c r="I14" s="264"/>
      <c r="J14" s="264"/>
      <c r="K14" s="264"/>
      <c r="L14" s="264"/>
      <c r="M14" s="264"/>
      <c r="N14" s="264"/>
      <c r="O14" s="264"/>
    </row>
    <row r="15" spans="2:18" ht="13.5" thickBot="1">
      <c r="B15" s="109"/>
      <c r="C15" s="109"/>
      <c r="D15" s="109"/>
      <c r="E15" s="109"/>
      <c r="F15" s="109"/>
      <c r="G15" s="109"/>
      <c r="H15" s="109"/>
      <c r="I15" s="109"/>
      <c r="J15" s="109"/>
      <c r="K15" s="109"/>
      <c r="L15" s="109"/>
      <c r="M15" s="109"/>
      <c r="N15" s="109"/>
      <c r="O15" s="109"/>
    </row>
    <row r="16" spans="2:18" ht="13.5" thickBot="1">
      <c r="B16" s="169" t="s">
        <v>53</v>
      </c>
      <c r="C16" s="170" t="s">
        <v>54</v>
      </c>
      <c r="D16" s="170" t="s">
        <v>55</v>
      </c>
      <c r="E16" s="170" t="s">
        <v>56</v>
      </c>
      <c r="F16" s="170" t="s">
        <v>57</v>
      </c>
      <c r="G16" s="170" t="s">
        <v>58</v>
      </c>
      <c r="H16" s="170" t="s">
        <v>59</v>
      </c>
      <c r="I16" s="170" t="s">
        <v>60</v>
      </c>
      <c r="J16" s="170" t="s">
        <v>61</v>
      </c>
      <c r="K16" s="170" t="s">
        <v>62</v>
      </c>
      <c r="L16" s="170" t="s">
        <v>63</v>
      </c>
      <c r="M16" s="170" t="s">
        <v>64</v>
      </c>
      <c r="N16" s="170" t="s">
        <v>65</v>
      </c>
      <c r="O16" s="171" t="s">
        <v>66</v>
      </c>
    </row>
    <row r="17" spans="2:15">
      <c r="B17" s="174" t="s">
        <v>67</v>
      </c>
      <c r="C17" s="180">
        <v>5</v>
      </c>
      <c r="D17" s="180">
        <v>12</v>
      </c>
      <c r="E17" s="181">
        <v>14</v>
      </c>
      <c r="F17" s="181">
        <v>26</v>
      </c>
      <c r="G17" s="181">
        <v>23</v>
      </c>
      <c r="H17" s="181">
        <v>14</v>
      </c>
      <c r="I17" s="181">
        <v>26</v>
      </c>
      <c r="J17" s="181">
        <v>17</v>
      </c>
      <c r="K17" s="181">
        <v>10</v>
      </c>
      <c r="L17" s="181">
        <v>13</v>
      </c>
      <c r="M17" s="181"/>
      <c r="N17" s="181"/>
      <c r="O17" s="176">
        <f>SUM(C17:N17)</f>
        <v>160</v>
      </c>
    </row>
    <row r="18" spans="2:15">
      <c r="B18" s="174" t="s">
        <v>68</v>
      </c>
      <c r="C18" s="182">
        <v>10</v>
      </c>
      <c r="D18" s="180">
        <v>8</v>
      </c>
      <c r="E18" s="183">
        <v>11</v>
      </c>
      <c r="F18" s="183">
        <v>8</v>
      </c>
      <c r="G18" s="183">
        <v>9</v>
      </c>
      <c r="H18" s="183">
        <v>13</v>
      </c>
      <c r="I18" s="183">
        <v>23</v>
      </c>
      <c r="J18" s="183">
        <v>14</v>
      </c>
      <c r="K18" s="183">
        <v>9</v>
      </c>
      <c r="L18" s="183">
        <v>9</v>
      </c>
      <c r="M18" s="183"/>
      <c r="N18" s="183"/>
      <c r="O18" s="176">
        <f t="shared" ref="O18:O27" si="2">SUM(C18:N18)</f>
        <v>114</v>
      </c>
    </row>
    <row r="19" spans="2:15">
      <c r="B19" s="174" t="s">
        <v>75</v>
      </c>
      <c r="C19" s="180">
        <v>1</v>
      </c>
      <c r="D19" s="180">
        <v>1</v>
      </c>
      <c r="E19" s="181">
        <v>0</v>
      </c>
      <c r="F19" s="181">
        <v>1</v>
      </c>
      <c r="G19" s="181">
        <v>1</v>
      </c>
      <c r="H19" s="181">
        <v>1</v>
      </c>
      <c r="I19" s="181">
        <v>1</v>
      </c>
      <c r="J19" s="181">
        <v>0</v>
      </c>
      <c r="K19" s="181">
        <v>0</v>
      </c>
      <c r="L19" s="181">
        <v>0</v>
      </c>
      <c r="M19" s="181"/>
      <c r="N19" s="181"/>
      <c r="O19" s="176">
        <f t="shared" si="2"/>
        <v>6</v>
      </c>
    </row>
    <row r="20" spans="2:15">
      <c r="B20" s="174" t="s">
        <v>70</v>
      </c>
      <c r="C20" s="180">
        <v>11</v>
      </c>
      <c r="D20" s="180">
        <v>4</v>
      </c>
      <c r="E20" s="181">
        <v>8</v>
      </c>
      <c r="F20" s="181">
        <v>14</v>
      </c>
      <c r="G20" s="181">
        <v>12</v>
      </c>
      <c r="H20" s="181">
        <v>8</v>
      </c>
      <c r="I20" s="181">
        <v>24</v>
      </c>
      <c r="J20" s="181">
        <v>3</v>
      </c>
      <c r="K20" s="181">
        <v>7</v>
      </c>
      <c r="L20" s="181">
        <v>4</v>
      </c>
      <c r="M20" s="181"/>
      <c r="N20" s="181"/>
      <c r="O20" s="176">
        <f t="shared" si="2"/>
        <v>95</v>
      </c>
    </row>
    <row r="21" spans="2:15">
      <c r="B21" s="174" t="s">
        <v>76</v>
      </c>
      <c r="C21" s="180">
        <v>1</v>
      </c>
      <c r="D21" s="180">
        <v>1</v>
      </c>
      <c r="E21" s="181">
        <v>2</v>
      </c>
      <c r="F21" s="181">
        <v>2</v>
      </c>
      <c r="G21" s="181">
        <v>3</v>
      </c>
      <c r="H21" s="181">
        <v>4</v>
      </c>
      <c r="I21" s="181">
        <v>3</v>
      </c>
      <c r="J21" s="181">
        <v>0</v>
      </c>
      <c r="K21" s="181">
        <v>2</v>
      </c>
      <c r="L21" s="181">
        <v>2</v>
      </c>
      <c r="M21" s="181"/>
      <c r="N21" s="181"/>
      <c r="O21" s="176">
        <f t="shared" si="2"/>
        <v>20</v>
      </c>
    </row>
    <row r="22" spans="2:15">
      <c r="B22" s="174" t="s">
        <v>71</v>
      </c>
      <c r="C22" s="180">
        <v>0</v>
      </c>
      <c r="D22" s="180">
        <v>0</v>
      </c>
      <c r="E22" s="181">
        <v>1</v>
      </c>
      <c r="F22" s="181">
        <v>0</v>
      </c>
      <c r="G22" s="181">
        <v>0</v>
      </c>
      <c r="H22" s="181">
        <v>1</v>
      </c>
      <c r="I22" s="181">
        <v>0</v>
      </c>
      <c r="J22" s="181">
        <v>1</v>
      </c>
      <c r="K22" s="181">
        <v>1</v>
      </c>
      <c r="L22" s="181">
        <v>1</v>
      </c>
      <c r="M22" s="181"/>
      <c r="N22" s="181"/>
      <c r="O22" s="176">
        <f t="shared" si="2"/>
        <v>5</v>
      </c>
    </row>
    <row r="23" spans="2:15">
      <c r="B23" s="174" t="s">
        <v>122</v>
      </c>
      <c r="C23" s="180">
        <v>0</v>
      </c>
      <c r="D23" s="180">
        <v>0</v>
      </c>
      <c r="E23" s="181">
        <v>0</v>
      </c>
      <c r="F23" s="181">
        <v>0</v>
      </c>
      <c r="G23" s="181">
        <v>0</v>
      </c>
      <c r="H23" s="181">
        <v>1</v>
      </c>
      <c r="I23" s="181">
        <v>0</v>
      </c>
      <c r="J23" s="181">
        <v>0</v>
      </c>
      <c r="K23" s="181">
        <v>0</v>
      </c>
      <c r="L23" s="181">
        <v>0</v>
      </c>
      <c r="M23" s="181"/>
      <c r="N23" s="181"/>
      <c r="O23" s="176">
        <f t="shared" si="2"/>
        <v>1</v>
      </c>
    </row>
    <row r="24" spans="2:15">
      <c r="B24" s="174" t="s">
        <v>72</v>
      </c>
      <c r="C24" s="180">
        <v>4</v>
      </c>
      <c r="D24" s="180">
        <v>1</v>
      </c>
      <c r="E24" s="181">
        <v>2</v>
      </c>
      <c r="F24" s="181">
        <v>3</v>
      </c>
      <c r="G24" s="181">
        <v>5</v>
      </c>
      <c r="H24" s="181">
        <v>2</v>
      </c>
      <c r="I24" s="181">
        <v>0</v>
      </c>
      <c r="J24" s="181">
        <v>2</v>
      </c>
      <c r="K24" s="181">
        <v>0</v>
      </c>
      <c r="L24" s="181">
        <v>3</v>
      </c>
      <c r="M24" s="181"/>
      <c r="N24" s="181"/>
      <c r="O24" s="176">
        <f t="shared" si="2"/>
        <v>22</v>
      </c>
    </row>
    <row r="25" spans="2:15">
      <c r="B25" s="174" t="s">
        <v>77</v>
      </c>
      <c r="C25" s="180">
        <v>0</v>
      </c>
      <c r="D25" s="180">
        <v>0</v>
      </c>
      <c r="E25" s="181">
        <v>0</v>
      </c>
      <c r="F25" s="181">
        <v>1</v>
      </c>
      <c r="G25" s="181">
        <v>0</v>
      </c>
      <c r="H25" s="181">
        <v>0</v>
      </c>
      <c r="I25" s="181">
        <v>0</v>
      </c>
      <c r="J25" s="181">
        <v>0</v>
      </c>
      <c r="K25" s="181">
        <v>0</v>
      </c>
      <c r="L25" s="181">
        <v>0</v>
      </c>
      <c r="M25" s="181"/>
      <c r="N25" s="181"/>
      <c r="O25" s="176">
        <f t="shared" si="2"/>
        <v>1</v>
      </c>
    </row>
    <row r="26" spans="2:15">
      <c r="B26" s="174" t="s">
        <v>78</v>
      </c>
      <c r="C26" s="180">
        <v>0</v>
      </c>
      <c r="D26" s="180">
        <v>0</v>
      </c>
      <c r="E26" s="181">
        <v>1</v>
      </c>
      <c r="F26" s="181">
        <v>1</v>
      </c>
      <c r="G26" s="181">
        <v>0</v>
      </c>
      <c r="H26" s="181">
        <v>2</v>
      </c>
      <c r="I26" s="181">
        <v>0</v>
      </c>
      <c r="J26" s="181">
        <v>2</v>
      </c>
      <c r="K26" s="181">
        <v>0</v>
      </c>
      <c r="L26" s="181">
        <v>0</v>
      </c>
      <c r="M26" s="181"/>
      <c r="N26" s="181"/>
      <c r="O26" s="176">
        <f t="shared" si="2"/>
        <v>6</v>
      </c>
    </row>
    <row r="27" spans="2:15">
      <c r="B27" s="174" t="s">
        <v>73</v>
      </c>
      <c r="C27" s="180">
        <v>0</v>
      </c>
      <c r="D27" s="180">
        <v>1</v>
      </c>
      <c r="E27" s="181">
        <v>0</v>
      </c>
      <c r="F27" s="181">
        <v>0</v>
      </c>
      <c r="G27" s="181">
        <v>0</v>
      </c>
      <c r="H27" s="181">
        <v>0</v>
      </c>
      <c r="I27" s="181">
        <v>0</v>
      </c>
      <c r="J27" s="181">
        <v>0</v>
      </c>
      <c r="K27" s="181">
        <v>0</v>
      </c>
      <c r="L27" s="181">
        <v>1</v>
      </c>
      <c r="M27" s="181"/>
      <c r="N27" s="181"/>
      <c r="O27" s="176">
        <f t="shared" si="2"/>
        <v>2</v>
      </c>
    </row>
    <row r="28" spans="2:15" ht="13.5" thickBot="1">
      <c r="B28" s="178" t="s">
        <v>66</v>
      </c>
      <c r="C28" s="184">
        <f t="shared" ref="C28:N28" si="3">SUM(C17:C27)</f>
        <v>32</v>
      </c>
      <c r="D28" s="184">
        <f t="shared" si="3"/>
        <v>28</v>
      </c>
      <c r="E28" s="184">
        <f t="shared" si="3"/>
        <v>39</v>
      </c>
      <c r="F28" s="184">
        <f t="shared" si="3"/>
        <v>56</v>
      </c>
      <c r="G28" s="184">
        <f t="shared" si="3"/>
        <v>53</v>
      </c>
      <c r="H28" s="184">
        <f t="shared" si="3"/>
        <v>46</v>
      </c>
      <c r="I28" s="184">
        <f t="shared" si="3"/>
        <v>77</v>
      </c>
      <c r="J28" s="184">
        <f t="shared" si="3"/>
        <v>39</v>
      </c>
      <c r="K28" s="184">
        <f t="shared" si="3"/>
        <v>29</v>
      </c>
      <c r="L28" s="184">
        <f t="shared" si="3"/>
        <v>33</v>
      </c>
      <c r="M28" s="184">
        <f t="shared" si="3"/>
        <v>0</v>
      </c>
      <c r="N28" s="184">
        <f t="shared" si="3"/>
        <v>0</v>
      </c>
      <c r="O28" s="176">
        <f>SUM(C28:N28)</f>
        <v>432</v>
      </c>
    </row>
    <row r="29" spans="2:15">
      <c r="B29" s="109"/>
      <c r="C29" s="109"/>
      <c r="D29" s="109"/>
      <c r="E29" s="109"/>
      <c r="F29" s="109"/>
      <c r="G29" s="109"/>
      <c r="H29" s="109"/>
      <c r="I29" s="109"/>
      <c r="J29" s="109"/>
      <c r="K29" s="109"/>
      <c r="L29" s="109"/>
      <c r="M29" s="109"/>
      <c r="N29" s="109"/>
      <c r="O29" s="109"/>
    </row>
    <row r="30" spans="2:15" ht="24" customHeight="1">
      <c r="B30" s="264" t="s">
        <v>79</v>
      </c>
      <c r="C30" s="264"/>
      <c r="D30" s="264"/>
      <c r="E30" s="264"/>
      <c r="F30" s="264"/>
      <c r="G30" s="264"/>
      <c r="H30" s="264"/>
      <c r="I30" s="264"/>
      <c r="J30" s="264"/>
      <c r="K30" s="264"/>
      <c r="L30" s="264"/>
      <c r="M30" s="264"/>
      <c r="N30" s="264"/>
      <c r="O30" s="264"/>
    </row>
    <row r="31" spans="2:15" ht="13.5" thickBot="1">
      <c r="B31" s="185"/>
      <c r="C31" s="185"/>
      <c r="D31" s="185"/>
      <c r="E31" s="185"/>
      <c r="F31" s="185"/>
      <c r="G31" s="185"/>
      <c r="H31" s="185"/>
      <c r="I31" s="185"/>
      <c r="J31" s="185"/>
      <c r="K31" s="185"/>
      <c r="L31" s="185"/>
      <c r="M31" s="185"/>
      <c r="N31" s="185"/>
      <c r="O31" s="185"/>
    </row>
    <row r="32" spans="2:15" ht="13.5" thickBot="1">
      <c r="B32" s="169" t="s">
        <v>53</v>
      </c>
      <c r="C32" s="170" t="s">
        <v>54</v>
      </c>
      <c r="D32" s="170" t="s">
        <v>55</v>
      </c>
      <c r="E32" s="170" t="s">
        <v>56</v>
      </c>
      <c r="F32" s="170" t="s">
        <v>57</v>
      </c>
      <c r="G32" s="170" t="s">
        <v>58</v>
      </c>
      <c r="H32" s="170" t="s">
        <v>59</v>
      </c>
      <c r="I32" s="170" t="s">
        <v>60</v>
      </c>
      <c r="J32" s="170" t="s">
        <v>61</v>
      </c>
      <c r="K32" s="170" t="s">
        <v>62</v>
      </c>
      <c r="L32" s="170" t="s">
        <v>63</v>
      </c>
      <c r="M32" s="170" t="s">
        <v>64</v>
      </c>
      <c r="N32" s="170" t="s">
        <v>65</v>
      </c>
      <c r="O32" s="171" t="s">
        <v>66</v>
      </c>
    </row>
    <row r="33" spans="2:15">
      <c r="B33" s="174" t="s">
        <v>67</v>
      </c>
      <c r="C33" s="180">
        <v>6</v>
      </c>
      <c r="D33" s="180">
        <v>2</v>
      </c>
      <c r="E33" s="181">
        <v>5</v>
      </c>
      <c r="F33" s="181">
        <v>3</v>
      </c>
      <c r="G33" s="181">
        <v>7</v>
      </c>
      <c r="H33" s="181">
        <v>5</v>
      </c>
      <c r="I33" s="181">
        <v>3</v>
      </c>
      <c r="J33" s="181">
        <v>3</v>
      </c>
      <c r="K33" s="181">
        <v>6</v>
      </c>
      <c r="L33" s="181">
        <v>6</v>
      </c>
      <c r="M33" s="181"/>
      <c r="N33" s="181"/>
      <c r="O33" s="176">
        <f>SUM(C33:N33)</f>
        <v>46</v>
      </c>
    </row>
    <row r="34" spans="2:15">
      <c r="B34" s="174" t="s">
        <v>68</v>
      </c>
      <c r="C34" s="182">
        <v>0</v>
      </c>
      <c r="D34" s="180">
        <v>0</v>
      </c>
      <c r="E34" s="183">
        <v>1</v>
      </c>
      <c r="F34" s="183">
        <v>0</v>
      </c>
      <c r="G34" s="183">
        <v>0</v>
      </c>
      <c r="H34" s="183">
        <v>0</v>
      </c>
      <c r="I34" s="183">
        <v>1</v>
      </c>
      <c r="J34" s="183">
        <v>1</v>
      </c>
      <c r="K34" s="183">
        <v>1</v>
      </c>
      <c r="L34" s="183">
        <v>0</v>
      </c>
      <c r="M34" s="183"/>
      <c r="N34" s="183"/>
      <c r="O34" s="176">
        <f t="shared" ref="O34:O42" si="4">SUM(C34:N34)</f>
        <v>4</v>
      </c>
    </row>
    <row r="35" spans="2:15">
      <c r="B35" s="174" t="s">
        <v>75</v>
      </c>
      <c r="C35" s="180">
        <v>0</v>
      </c>
      <c r="D35" s="180">
        <v>0</v>
      </c>
      <c r="E35" s="181">
        <v>1</v>
      </c>
      <c r="F35" s="181">
        <v>0</v>
      </c>
      <c r="G35" s="181">
        <v>0</v>
      </c>
      <c r="H35" s="181">
        <v>0</v>
      </c>
      <c r="I35" s="181">
        <v>1</v>
      </c>
      <c r="J35" s="181">
        <v>1</v>
      </c>
      <c r="K35" s="181">
        <v>0</v>
      </c>
      <c r="L35" s="181">
        <v>1</v>
      </c>
      <c r="M35" s="181"/>
      <c r="N35" s="181"/>
      <c r="O35" s="176">
        <f t="shared" si="4"/>
        <v>4</v>
      </c>
    </row>
    <row r="36" spans="2:15">
      <c r="B36" s="174" t="s">
        <v>70</v>
      </c>
      <c r="C36" s="180">
        <v>1</v>
      </c>
      <c r="D36" s="180">
        <v>0</v>
      </c>
      <c r="E36" s="181">
        <v>2</v>
      </c>
      <c r="F36" s="181">
        <v>1</v>
      </c>
      <c r="G36" s="181">
        <v>0</v>
      </c>
      <c r="H36" s="181">
        <v>2</v>
      </c>
      <c r="I36" s="181">
        <v>1</v>
      </c>
      <c r="J36" s="181">
        <v>0</v>
      </c>
      <c r="K36" s="181">
        <v>0</v>
      </c>
      <c r="L36" s="181">
        <v>0</v>
      </c>
      <c r="M36" s="181"/>
      <c r="N36" s="181"/>
      <c r="O36" s="176">
        <f t="shared" si="4"/>
        <v>7</v>
      </c>
    </row>
    <row r="37" spans="2:15">
      <c r="B37" s="174" t="s">
        <v>76</v>
      </c>
      <c r="C37" s="180">
        <v>0</v>
      </c>
      <c r="D37" s="180">
        <v>0</v>
      </c>
      <c r="E37" s="181">
        <v>1</v>
      </c>
      <c r="F37" s="181">
        <v>0</v>
      </c>
      <c r="G37" s="181">
        <v>0</v>
      </c>
      <c r="H37" s="181">
        <v>0</v>
      </c>
      <c r="I37" s="181">
        <v>0</v>
      </c>
      <c r="J37" s="181">
        <v>0</v>
      </c>
      <c r="K37" s="181">
        <v>0</v>
      </c>
      <c r="L37" s="181">
        <v>0</v>
      </c>
      <c r="M37" s="181"/>
      <c r="N37" s="181"/>
      <c r="O37" s="176">
        <f t="shared" si="4"/>
        <v>1</v>
      </c>
    </row>
    <row r="38" spans="2:15">
      <c r="B38" s="174" t="s">
        <v>71</v>
      </c>
      <c r="C38" s="180">
        <v>0</v>
      </c>
      <c r="D38" s="180">
        <v>0</v>
      </c>
      <c r="E38" s="181">
        <v>2</v>
      </c>
      <c r="F38" s="181">
        <v>2</v>
      </c>
      <c r="G38" s="181">
        <v>0</v>
      </c>
      <c r="H38" s="181">
        <v>0</v>
      </c>
      <c r="I38" s="181">
        <v>0</v>
      </c>
      <c r="J38" s="181">
        <v>0</v>
      </c>
      <c r="K38" s="181">
        <v>0</v>
      </c>
      <c r="L38" s="181">
        <v>0</v>
      </c>
      <c r="M38" s="181"/>
      <c r="N38" s="181"/>
      <c r="O38" s="176">
        <f t="shared" si="4"/>
        <v>4</v>
      </c>
    </row>
    <row r="39" spans="2:15">
      <c r="B39" s="174" t="s">
        <v>72</v>
      </c>
      <c r="C39" s="180">
        <v>0</v>
      </c>
      <c r="D39" s="180">
        <v>0</v>
      </c>
      <c r="E39" s="181">
        <v>0</v>
      </c>
      <c r="F39" s="181">
        <v>0</v>
      </c>
      <c r="G39" s="181">
        <v>0</v>
      </c>
      <c r="H39" s="181">
        <v>0</v>
      </c>
      <c r="I39" s="181">
        <v>0</v>
      </c>
      <c r="J39" s="181">
        <v>0</v>
      </c>
      <c r="K39" s="181">
        <v>0</v>
      </c>
      <c r="L39" s="181">
        <v>0</v>
      </c>
      <c r="M39" s="181"/>
      <c r="N39" s="181"/>
      <c r="O39" s="176">
        <f t="shared" si="4"/>
        <v>0</v>
      </c>
    </row>
    <row r="40" spans="2:15">
      <c r="B40" s="174" t="s">
        <v>77</v>
      </c>
      <c r="C40" s="180">
        <v>0</v>
      </c>
      <c r="D40" s="180">
        <v>0</v>
      </c>
      <c r="E40" s="181">
        <v>0</v>
      </c>
      <c r="F40" s="181">
        <v>0</v>
      </c>
      <c r="G40" s="181">
        <v>0</v>
      </c>
      <c r="H40" s="181">
        <v>0</v>
      </c>
      <c r="I40" s="181">
        <v>0</v>
      </c>
      <c r="J40" s="181">
        <v>0</v>
      </c>
      <c r="K40" s="181">
        <v>0</v>
      </c>
      <c r="L40" s="181">
        <v>0</v>
      </c>
      <c r="M40" s="181"/>
      <c r="N40" s="181"/>
      <c r="O40" s="176">
        <f t="shared" si="4"/>
        <v>0</v>
      </c>
    </row>
    <row r="41" spans="2:15">
      <c r="B41" s="174" t="s">
        <v>78</v>
      </c>
      <c r="C41" s="180">
        <v>0</v>
      </c>
      <c r="D41" s="180">
        <v>0</v>
      </c>
      <c r="E41" s="181">
        <v>0</v>
      </c>
      <c r="F41" s="181">
        <v>0</v>
      </c>
      <c r="G41" s="181">
        <v>0</v>
      </c>
      <c r="H41" s="181">
        <v>0</v>
      </c>
      <c r="I41" s="181">
        <v>0</v>
      </c>
      <c r="J41" s="181">
        <v>0</v>
      </c>
      <c r="K41" s="181">
        <v>0</v>
      </c>
      <c r="L41" s="181">
        <v>0</v>
      </c>
      <c r="M41" s="181"/>
      <c r="N41" s="181"/>
      <c r="O41" s="176">
        <f t="shared" si="4"/>
        <v>0</v>
      </c>
    </row>
    <row r="42" spans="2:15">
      <c r="B42" s="174" t="s">
        <v>73</v>
      </c>
      <c r="C42" s="180">
        <v>0</v>
      </c>
      <c r="D42" s="180">
        <v>0</v>
      </c>
      <c r="E42" s="181">
        <v>0</v>
      </c>
      <c r="F42" s="181">
        <v>0</v>
      </c>
      <c r="G42" s="181">
        <v>0</v>
      </c>
      <c r="H42" s="181">
        <v>0</v>
      </c>
      <c r="I42" s="181">
        <v>0</v>
      </c>
      <c r="J42" s="181">
        <v>0</v>
      </c>
      <c r="K42" s="181">
        <v>0</v>
      </c>
      <c r="L42" s="181">
        <v>1</v>
      </c>
      <c r="M42" s="181"/>
      <c r="N42" s="181"/>
      <c r="O42" s="176">
        <f t="shared" si="4"/>
        <v>1</v>
      </c>
    </row>
    <row r="43" spans="2:15" ht="13.5" thickBot="1">
      <c r="B43" s="178" t="s">
        <v>66</v>
      </c>
      <c r="C43" s="184">
        <f t="shared" ref="C43:N43" si="5">SUM(C33:C42)</f>
        <v>7</v>
      </c>
      <c r="D43" s="184">
        <f t="shared" si="5"/>
        <v>2</v>
      </c>
      <c r="E43" s="184">
        <f t="shared" si="5"/>
        <v>12</v>
      </c>
      <c r="F43" s="184">
        <f t="shared" si="5"/>
        <v>6</v>
      </c>
      <c r="G43" s="184">
        <f t="shared" si="5"/>
        <v>7</v>
      </c>
      <c r="H43" s="184">
        <f t="shared" si="5"/>
        <v>7</v>
      </c>
      <c r="I43" s="184">
        <f t="shared" si="5"/>
        <v>6</v>
      </c>
      <c r="J43" s="184">
        <f t="shared" si="5"/>
        <v>5</v>
      </c>
      <c r="K43" s="184">
        <f t="shared" si="5"/>
        <v>7</v>
      </c>
      <c r="L43" s="184">
        <f t="shared" si="5"/>
        <v>8</v>
      </c>
      <c r="M43" s="184">
        <f t="shared" si="5"/>
        <v>0</v>
      </c>
      <c r="N43" s="184">
        <f t="shared" si="5"/>
        <v>0</v>
      </c>
      <c r="O43" s="176">
        <f>SUM(C43:N43)</f>
        <v>67</v>
      </c>
    </row>
    <row r="44" spans="2:15">
      <c r="B44" s="109"/>
      <c r="C44" s="109"/>
      <c r="D44" s="109"/>
      <c r="E44" s="109"/>
      <c r="F44" s="109"/>
      <c r="G44" s="109"/>
      <c r="H44" s="109"/>
      <c r="I44" s="109"/>
      <c r="J44" s="109"/>
      <c r="K44" s="109"/>
      <c r="L44" s="109"/>
      <c r="M44" s="109"/>
      <c r="N44" s="109"/>
      <c r="O44" s="109"/>
    </row>
    <row r="45" spans="2:15" ht="24" customHeight="1">
      <c r="B45" s="264" t="s">
        <v>80</v>
      </c>
      <c r="C45" s="264"/>
      <c r="D45" s="264"/>
      <c r="E45" s="264"/>
      <c r="F45" s="264"/>
      <c r="G45" s="264"/>
      <c r="H45" s="264"/>
      <c r="I45" s="264"/>
      <c r="J45" s="264"/>
      <c r="K45" s="264"/>
      <c r="L45" s="264"/>
      <c r="M45" s="264"/>
      <c r="N45" s="264"/>
      <c r="O45" s="264"/>
    </row>
    <row r="46" spans="2:15" ht="13.5" thickBot="1">
      <c r="B46" s="109"/>
      <c r="C46" s="109"/>
      <c r="D46" s="109"/>
      <c r="E46" s="109"/>
      <c r="F46" s="109"/>
      <c r="G46" s="109"/>
      <c r="H46" s="109"/>
      <c r="I46" s="109"/>
      <c r="J46" s="109"/>
      <c r="K46" s="109"/>
      <c r="L46" s="109"/>
      <c r="M46" s="109"/>
      <c r="N46" s="109"/>
      <c r="O46" s="109"/>
    </row>
    <row r="47" spans="2:15" ht="13.5" thickBot="1">
      <c r="B47" s="169" t="s">
        <v>53</v>
      </c>
      <c r="C47" s="170" t="s">
        <v>54</v>
      </c>
      <c r="D47" s="170" t="s">
        <v>55</v>
      </c>
      <c r="E47" s="170" t="s">
        <v>56</v>
      </c>
      <c r="F47" s="170" t="s">
        <v>57</v>
      </c>
      <c r="G47" s="170" t="s">
        <v>58</v>
      </c>
      <c r="H47" s="170" t="s">
        <v>59</v>
      </c>
      <c r="I47" s="170" t="s">
        <v>60</v>
      </c>
      <c r="J47" s="170" t="s">
        <v>61</v>
      </c>
      <c r="K47" s="170" t="s">
        <v>62</v>
      </c>
      <c r="L47" s="170" t="s">
        <v>63</v>
      </c>
      <c r="M47" s="170" t="s">
        <v>64</v>
      </c>
      <c r="N47" s="170" t="s">
        <v>65</v>
      </c>
      <c r="O47" s="171" t="s">
        <v>66</v>
      </c>
    </row>
    <row r="48" spans="2:15">
      <c r="B48" s="174" t="s">
        <v>71</v>
      </c>
      <c r="C48" s="180">
        <v>13</v>
      </c>
      <c r="D48" s="180">
        <v>12</v>
      </c>
      <c r="E48" s="181">
        <v>13</v>
      </c>
      <c r="F48" s="181">
        <v>6</v>
      </c>
      <c r="G48" s="181">
        <v>10</v>
      </c>
      <c r="H48" s="181">
        <v>13</v>
      </c>
      <c r="I48" s="181">
        <v>8</v>
      </c>
      <c r="J48" s="181">
        <v>6</v>
      </c>
      <c r="K48" s="181">
        <v>5</v>
      </c>
      <c r="L48" s="181">
        <v>10</v>
      </c>
      <c r="M48" s="181"/>
      <c r="N48" s="181"/>
      <c r="O48" s="176">
        <f>SUM(C48:N48)</f>
        <v>96</v>
      </c>
    </row>
    <row r="49" spans="2:15" ht="13.5" thickBot="1">
      <c r="B49" s="178" t="s">
        <v>66</v>
      </c>
      <c r="C49" s="184">
        <f t="shared" ref="C49:M49" si="6">C48</f>
        <v>13</v>
      </c>
      <c r="D49" s="184">
        <f t="shared" si="6"/>
        <v>12</v>
      </c>
      <c r="E49" s="184">
        <f t="shared" si="6"/>
        <v>13</v>
      </c>
      <c r="F49" s="184">
        <f t="shared" si="6"/>
        <v>6</v>
      </c>
      <c r="G49" s="184">
        <f t="shared" si="6"/>
        <v>10</v>
      </c>
      <c r="H49" s="184">
        <f t="shared" si="6"/>
        <v>13</v>
      </c>
      <c r="I49" s="184">
        <f t="shared" si="6"/>
        <v>8</v>
      </c>
      <c r="J49" s="184">
        <f t="shared" si="6"/>
        <v>6</v>
      </c>
      <c r="K49" s="184">
        <f t="shared" si="6"/>
        <v>5</v>
      </c>
      <c r="L49" s="184">
        <f t="shared" si="6"/>
        <v>10</v>
      </c>
      <c r="M49" s="184">
        <f t="shared" si="6"/>
        <v>0</v>
      </c>
      <c r="N49" s="184">
        <f>N48</f>
        <v>0</v>
      </c>
      <c r="O49" s="176">
        <f>SUM(C49:N49)</f>
        <v>96</v>
      </c>
    </row>
    <row r="50" spans="2:15">
      <c r="B50" s="109"/>
      <c r="C50" s="109"/>
      <c r="D50" s="109"/>
      <c r="E50" s="109"/>
      <c r="F50" s="109"/>
      <c r="G50" s="109"/>
      <c r="H50" s="109"/>
      <c r="I50" s="109"/>
      <c r="J50" s="109"/>
      <c r="K50" s="109"/>
      <c r="L50" s="109"/>
      <c r="M50" s="109"/>
      <c r="N50" s="109"/>
      <c r="O50" s="109"/>
    </row>
    <row r="51" spans="2:15">
      <c r="B51" s="168" t="s">
        <v>44</v>
      </c>
      <c r="C51" s="109"/>
      <c r="D51" s="109"/>
      <c r="E51" s="109"/>
      <c r="F51" s="109"/>
      <c r="G51" s="109"/>
      <c r="H51" s="109"/>
      <c r="I51" s="109"/>
      <c r="J51" s="109"/>
      <c r="K51" s="109"/>
      <c r="L51" s="109"/>
      <c r="M51" s="109"/>
      <c r="N51" s="109"/>
      <c r="O51" s="109"/>
    </row>
    <row r="52" spans="2:15">
      <c r="B52" s="168" t="s">
        <v>45</v>
      </c>
      <c r="C52" s="109"/>
      <c r="D52" s="109"/>
      <c r="E52" s="109"/>
      <c r="F52" s="109"/>
      <c r="G52" s="109"/>
      <c r="H52" s="109"/>
      <c r="I52" s="109"/>
      <c r="J52" s="109"/>
      <c r="K52" s="109"/>
      <c r="L52" s="109"/>
      <c r="M52" s="109"/>
      <c r="N52" s="109"/>
      <c r="O52" s="109"/>
    </row>
    <row r="53" spans="2:15">
      <c r="B53" s="168"/>
      <c r="C53" s="109"/>
      <c r="D53" s="109"/>
      <c r="E53" s="109"/>
      <c r="F53" s="109"/>
      <c r="G53" s="109"/>
      <c r="H53" s="109"/>
      <c r="I53" s="109"/>
      <c r="J53" s="109"/>
      <c r="K53" s="109"/>
      <c r="L53" s="109"/>
      <c r="M53" s="109"/>
      <c r="N53" s="109"/>
      <c r="O53" s="109"/>
    </row>
    <row r="54" spans="2:15">
      <c r="B54" s="166"/>
      <c r="C54" s="109"/>
      <c r="D54" s="109"/>
      <c r="E54" s="109"/>
      <c r="F54" s="109"/>
      <c r="G54" s="109"/>
      <c r="H54" s="109"/>
      <c r="I54" s="109"/>
      <c r="J54" s="109"/>
      <c r="K54" s="109"/>
      <c r="L54" s="109"/>
      <c r="M54" s="109"/>
      <c r="N54" s="109"/>
      <c r="O54" s="109"/>
    </row>
    <row r="55" spans="2:15">
      <c r="B55" s="109"/>
      <c r="C55" s="109"/>
      <c r="D55" s="109"/>
      <c r="E55" s="109"/>
      <c r="F55" s="109"/>
      <c r="G55" s="109"/>
      <c r="H55" s="109"/>
      <c r="I55" s="109"/>
      <c r="J55" s="109"/>
      <c r="K55" s="109"/>
      <c r="L55" s="109"/>
      <c r="M55" s="109"/>
      <c r="N55" s="109"/>
      <c r="O55" s="109"/>
    </row>
    <row r="56" spans="2:15">
      <c r="B56" s="109"/>
      <c r="C56" s="109"/>
      <c r="D56" s="109"/>
      <c r="E56" s="109"/>
      <c r="F56" s="109"/>
      <c r="G56" s="109"/>
      <c r="H56" s="109"/>
      <c r="I56" s="109"/>
      <c r="J56" s="109"/>
      <c r="K56" s="109"/>
      <c r="L56" s="109"/>
      <c r="M56" s="109"/>
      <c r="N56" s="109"/>
      <c r="O56" s="109"/>
    </row>
    <row r="57" spans="2:15">
      <c r="B57" s="109"/>
      <c r="C57" s="109"/>
      <c r="D57" s="109"/>
      <c r="E57" s="109"/>
      <c r="F57" s="109"/>
      <c r="G57" s="109"/>
      <c r="H57" s="109"/>
      <c r="I57" s="109"/>
      <c r="J57" s="109"/>
      <c r="K57" s="109"/>
      <c r="L57" s="109"/>
      <c r="M57" s="109"/>
      <c r="N57" s="109"/>
      <c r="O57" s="109"/>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3"/>
  <sheetViews>
    <sheetView showGridLines="0" view="pageBreakPreview" topLeftCell="B31" zoomScale="120" zoomScaleNormal="100" zoomScaleSheetLayoutView="120" workbookViewId="0">
      <pane xSplit="1" topLeftCell="I1" activePane="topRight" state="frozen"/>
      <selection activeCell="F17" sqref="F17:G17"/>
      <selection pane="topRight" activeCell="L52" sqref="L52"/>
    </sheetView>
  </sheetViews>
  <sheetFormatPr baseColWidth="10" defaultRowHeight="12"/>
  <cols>
    <col min="1" max="1" width="3.42578125" style="173" hidden="1" customWidth="1"/>
    <col min="2" max="2" width="21.5703125" style="173" customWidth="1"/>
    <col min="3" max="3" width="10" style="173" bestFit="1" customWidth="1"/>
    <col min="4" max="5" width="10" style="173" customWidth="1"/>
    <col min="6" max="6" width="8.85546875" style="173" customWidth="1"/>
    <col min="7" max="7" width="9.5703125" style="173" customWidth="1"/>
    <col min="8" max="8" width="9.85546875" style="173" customWidth="1"/>
    <col min="9" max="9" width="8.85546875" style="173" customWidth="1"/>
    <col min="10" max="12" width="10.28515625" style="173" customWidth="1"/>
    <col min="13" max="14" width="10.28515625" style="173" hidden="1" customWidth="1"/>
    <col min="15" max="15" width="12.28515625" style="173" bestFit="1" customWidth="1"/>
    <col min="16" max="16" width="13.85546875" style="173" customWidth="1"/>
    <col min="17" max="256" width="11.42578125" style="173"/>
    <col min="257" max="257" width="0" style="173" hidden="1" customWidth="1"/>
    <col min="258" max="258" width="21.5703125" style="173" customWidth="1"/>
    <col min="259" max="259" width="10" style="173" bestFit="1" customWidth="1"/>
    <col min="260" max="261" width="10" style="173" customWidth="1"/>
    <col min="262" max="262" width="8.85546875" style="173" customWidth="1"/>
    <col min="263" max="263" width="9.7109375" style="173" customWidth="1"/>
    <col min="264" max="265" width="8.85546875" style="173" customWidth="1"/>
    <col min="266" max="270" width="10.28515625" style="173" customWidth="1"/>
    <col min="271" max="271" width="12.28515625" style="173" bestFit="1" customWidth="1"/>
    <col min="272" max="272" width="13.85546875" style="173" customWidth="1"/>
    <col min="273" max="512" width="11.42578125" style="173"/>
    <col min="513" max="513" width="0" style="173" hidden="1" customWidth="1"/>
    <col min="514" max="514" width="21.5703125" style="173" customWidth="1"/>
    <col min="515" max="515" width="10" style="173" bestFit="1" customWidth="1"/>
    <col min="516" max="517" width="10" style="173" customWidth="1"/>
    <col min="518" max="518" width="8.85546875" style="173" customWidth="1"/>
    <col min="519" max="519" width="9.7109375" style="173" customWidth="1"/>
    <col min="520" max="521" width="8.85546875" style="173" customWidth="1"/>
    <col min="522" max="526" width="10.28515625" style="173" customWidth="1"/>
    <col min="527" max="527" width="12.28515625" style="173" bestFit="1" customWidth="1"/>
    <col min="528" max="528" width="13.85546875" style="173" customWidth="1"/>
    <col min="529" max="768" width="11.42578125" style="173"/>
    <col min="769" max="769" width="0" style="173" hidden="1" customWidth="1"/>
    <col min="770" max="770" width="21.5703125" style="173" customWidth="1"/>
    <col min="771" max="771" width="10" style="173" bestFit="1" customWidth="1"/>
    <col min="772" max="773" width="10" style="173" customWidth="1"/>
    <col min="774" max="774" width="8.85546875" style="173" customWidth="1"/>
    <col min="775" max="775" width="9.7109375" style="173" customWidth="1"/>
    <col min="776" max="777" width="8.85546875" style="173" customWidth="1"/>
    <col min="778" max="782" width="10.28515625" style="173" customWidth="1"/>
    <col min="783" max="783" width="12.28515625" style="173" bestFit="1" customWidth="1"/>
    <col min="784" max="784" width="13.85546875" style="173" customWidth="1"/>
    <col min="785" max="1024" width="11.42578125" style="173"/>
    <col min="1025" max="1025" width="0" style="173" hidden="1" customWidth="1"/>
    <col min="1026" max="1026" width="21.5703125" style="173" customWidth="1"/>
    <col min="1027" max="1027" width="10" style="173" bestFit="1" customWidth="1"/>
    <col min="1028" max="1029" width="10" style="173" customWidth="1"/>
    <col min="1030" max="1030" width="8.85546875" style="173" customWidth="1"/>
    <col min="1031" max="1031" width="9.7109375" style="173" customWidth="1"/>
    <col min="1032" max="1033" width="8.85546875" style="173" customWidth="1"/>
    <col min="1034" max="1038" width="10.28515625" style="173" customWidth="1"/>
    <col min="1039" max="1039" width="12.28515625" style="173" bestFit="1" customWidth="1"/>
    <col min="1040" max="1040" width="13.85546875" style="173" customWidth="1"/>
    <col min="1041" max="1280" width="11.42578125" style="173"/>
    <col min="1281" max="1281" width="0" style="173" hidden="1" customWidth="1"/>
    <col min="1282" max="1282" width="21.5703125" style="173" customWidth="1"/>
    <col min="1283" max="1283" width="10" style="173" bestFit="1" customWidth="1"/>
    <col min="1284" max="1285" width="10" style="173" customWidth="1"/>
    <col min="1286" max="1286" width="8.85546875" style="173" customWidth="1"/>
    <col min="1287" max="1287" width="9.7109375" style="173" customWidth="1"/>
    <col min="1288" max="1289" width="8.85546875" style="173" customWidth="1"/>
    <col min="1290" max="1294" width="10.28515625" style="173" customWidth="1"/>
    <col min="1295" max="1295" width="12.28515625" style="173" bestFit="1" customWidth="1"/>
    <col min="1296" max="1296" width="13.85546875" style="173" customWidth="1"/>
    <col min="1297" max="1536" width="11.42578125" style="173"/>
    <col min="1537" max="1537" width="0" style="173" hidden="1" customWidth="1"/>
    <col min="1538" max="1538" width="21.5703125" style="173" customWidth="1"/>
    <col min="1539" max="1539" width="10" style="173" bestFit="1" customWidth="1"/>
    <col min="1540" max="1541" width="10" style="173" customWidth="1"/>
    <col min="1542" max="1542" width="8.85546875" style="173" customWidth="1"/>
    <col min="1543" max="1543" width="9.7109375" style="173" customWidth="1"/>
    <col min="1544" max="1545" width="8.85546875" style="173" customWidth="1"/>
    <col min="1546" max="1550" width="10.28515625" style="173" customWidth="1"/>
    <col min="1551" max="1551" width="12.28515625" style="173" bestFit="1" customWidth="1"/>
    <col min="1552" max="1552" width="13.85546875" style="173" customWidth="1"/>
    <col min="1553" max="1792" width="11.42578125" style="173"/>
    <col min="1793" max="1793" width="0" style="173" hidden="1" customWidth="1"/>
    <col min="1794" max="1794" width="21.5703125" style="173" customWidth="1"/>
    <col min="1795" max="1795" width="10" style="173" bestFit="1" customWidth="1"/>
    <col min="1796" max="1797" width="10" style="173" customWidth="1"/>
    <col min="1798" max="1798" width="8.85546875" style="173" customWidth="1"/>
    <col min="1799" max="1799" width="9.7109375" style="173" customWidth="1"/>
    <col min="1800" max="1801" width="8.85546875" style="173" customWidth="1"/>
    <col min="1802" max="1806" width="10.28515625" style="173" customWidth="1"/>
    <col min="1807" max="1807" width="12.28515625" style="173" bestFit="1" customWidth="1"/>
    <col min="1808" max="1808" width="13.85546875" style="173" customWidth="1"/>
    <col min="1809" max="2048" width="11.42578125" style="173"/>
    <col min="2049" max="2049" width="0" style="173" hidden="1" customWidth="1"/>
    <col min="2050" max="2050" width="21.5703125" style="173" customWidth="1"/>
    <col min="2051" max="2051" width="10" style="173" bestFit="1" customWidth="1"/>
    <col min="2052" max="2053" width="10" style="173" customWidth="1"/>
    <col min="2054" max="2054" width="8.85546875" style="173" customWidth="1"/>
    <col min="2055" max="2055" width="9.7109375" style="173" customWidth="1"/>
    <col min="2056" max="2057" width="8.85546875" style="173" customWidth="1"/>
    <col min="2058" max="2062" width="10.28515625" style="173" customWidth="1"/>
    <col min="2063" max="2063" width="12.28515625" style="173" bestFit="1" customWidth="1"/>
    <col min="2064" max="2064" width="13.85546875" style="173" customWidth="1"/>
    <col min="2065" max="2304" width="11.42578125" style="173"/>
    <col min="2305" max="2305" width="0" style="173" hidden="1" customWidth="1"/>
    <col min="2306" max="2306" width="21.5703125" style="173" customWidth="1"/>
    <col min="2307" max="2307" width="10" style="173" bestFit="1" customWidth="1"/>
    <col min="2308" max="2309" width="10" style="173" customWidth="1"/>
    <col min="2310" max="2310" width="8.85546875" style="173" customWidth="1"/>
    <col min="2311" max="2311" width="9.7109375" style="173" customWidth="1"/>
    <col min="2312" max="2313" width="8.85546875" style="173" customWidth="1"/>
    <col min="2314" max="2318" width="10.28515625" style="173" customWidth="1"/>
    <col min="2319" max="2319" width="12.28515625" style="173" bestFit="1" customWidth="1"/>
    <col min="2320" max="2320" width="13.85546875" style="173" customWidth="1"/>
    <col min="2321" max="2560" width="11.42578125" style="173"/>
    <col min="2561" max="2561" width="0" style="173" hidden="1" customWidth="1"/>
    <col min="2562" max="2562" width="21.5703125" style="173" customWidth="1"/>
    <col min="2563" max="2563" width="10" style="173" bestFit="1" customWidth="1"/>
    <col min="2564" max="2565" width="10" style="173" customWidth="1"/>
    <col min="2566" max="2566" width="8.85546875" style="173" customWidth="1"/>
    <col min="2567" max="2567" width="9.7109375" style="173" customWidth="1"/>
    <col min="2568" max="2569" width="8.85546875" style="173" customWidth="1"/>
    <col min="2570" max="2574" width="10.28515625" style="173" customWidth="1"/>
    <col min="2575" max="2575" width="12.28515625" style="173" bestFit="1" customWidth="1"/>
    <col min="2576" max="2576" width="13.85546875" style="173" customWidth="1"/>
    <col min="2577" max="2816" width="11.42578125" style="173"/>
    <col min="2817" max="2817" width="0" style="173" hidden="1" customWidth="1"/>
    <col min="2818" max="2818" width="21.5703125" style="173" customWidth="1"/>
    <col min="2819" max="2819" width="10" style="173" bestFit="1" customWidth="1"/>
    <col min="2820" max="2821" width="10" style="173" customWidth="1"/>
    <col min="2822" max="2822" width="8.85546875" style="173" customWidth="1"/>
    <col min="2823" max="2823" width="9.7109375" style="173" customWidth="1"/>
    <col min="2824" max="2825" width="8.85546875" style="173" customWidth="1"/>
    <col min="2826" max="2830" width="10.28515625" style="173" customWidth="1"/>
    <col min="2831" max="2831" width="12.28515625" style="173" bestFit="1" customWidth="1"/>
    <col min="2832" max="2832" width="13.85546875" style="173" customWidth="1"/>
    <col min="2833" max="3072" width="11.42578125" style="173"/>
    <col min="3073" max="3073" width="0" style="173" hidden="1" customWidth="1"/>
    <col min="3074" max="3074" width="21.5703125" style="173" customWidth="1"/>
    <col min="3075" max="3075" width="10" style="173" bestFit="1" customWidth="1"/>
    <col min="3076" max="3077" width="10" style="173" customWidth="1"/>
    <col min="3078" max="3078" width="8.85546875" style="173" customWidth="1"/>
    <col min="3079" max="3079" width="9.7109375" style="173" customWidth="1"/>
    <col min="3080" max="3081" width="8.85546875" style="173" customWidth="1"/>
    <col min="3082" max="3086" width="10.28515625" style="173" customWidth="1"/>
    <col min="3087" max="3087" width="12.28515625" style="173" bestFit="1" customWidth="1"/>
    <col min="3088" max="3088" width="13.85546875" style="173" customWidth="1"/>
    <col min="3089" max="3328" width="11.42578125" style="173"/>
    <col min="3329" max="3329" width="0" style="173" hidden="1" customWidth="1"/>
    <col min="3330" max="3330" width="21.5703125" style="173" customWidth="1"/>
    <col min="3331" max="3331" width="10" style="173" bestFit="1" customWidth="1"/>
    <col min="3332" max="3333" width="10" style="173" customWidth="1"/>
    <col min="3334" max="3334" width="8.85546875" style="173" customWidth="1"/>
    <col min="3335" max="3335" width="9.7109375" style="173" customWidth="1"/>
    <col min="3336" max="3337" width="8.85546875" style="173" customWidth="1"/>
    <col min="3338" max="3342" width="10.28515625" style="173" customWidth="1"/>
    <col min="3343" max="3343" width="12.28515625" style="173" bestFit="1" customWidth="1"/>
    <col min="3344" max="3344" width="13.85546875" style="173" customWidth="1"/>
    <col min="3345" max="3584" width="11.42578125" style="173"/>
    <col min="3585" max="3585" width="0" style="173" hidden="1" customWidth="1"/>
    <col min="3586" max="3586" width="21.5703125" style="173" customWidth="1"/>
    <col min="3587" max="3587" width="10" style="173" bestFit="1" customWidth="1"/>
    <col min="3588" max="3589" width="10" style="173" customWidth="1"/>
    <col min="3590" max="3590" width="8.85546875" style="173" customWidth="1"/>
    <col min="3591" max="3591" width="9.7109375" style="173" customWidth="1"/>
    <col min="3592" max="3593" width="8.85546875" style="173" customWidth="1"/>
    <col min="3594" max="3598" width="10.28515625" style="173" customWidth="1"/>
    <col min="3599" max="3599" width="12.28515625" style="173" bestFit="1" customWidth="1"/>
    <col min="3600" max="3600" width="13.85546875" style="173" customWidth="1"/>
    <col min="3601" max="3840" width="11.42578125" style="173"/>
    <col min="3841" max="3841" width="0" style="173" hidden="1" customWidth="1"/>
    <col min="3842" max="3842" width="21.5703125" style="173" customWidth="1"/>
    <col min="3843" max="3843" width="10" style="173" bestFit="1" customWidth="1"/>
    <col min="3844" max="3845" width="10" style="173" customWidth="1"/>
    <col min="3846" max="3846" width="8.85546875" style="173" customWidth="1"/>
    <col min="3847" max="3847" width="9.7109375" style="173" customWidth="1"/>
    <col min="3848" max="3849" width="8.85546875" style="173" customWidth="1"/>
    <col min="3850" max="3854" width="10.28515625" style="173" customWidth="1"/>
    <col min="3855" max="3855" width="12.28515625" style="173" bestFit="1" customWidth="1"/>
    <col min="3856" max="3856" width="13.85546875" style="173" customWidth="1"/>
    <col min="3857" max="4096" width="11.42578125" style="173"/>
    <col min="4097" max="4097" width="0" style="173" hidden="1" customWidth="1"/>
    <col min="4098" max="4098" width="21.5703125" style="173" customWidth="1"/>
    <col min="4099" max="4099" width="10" style="173" bestFit="1" customWidth="1"/>
    <col min="4100" max="4101" width="10" style="173" customWidth="1"/>
    <col min="4102" max="4102" width="8.85546875" style="173" customWidth="1"/>
    <col min="4103" max="4103" width="9.7109375" style="173" customWidth="1"/>
    <col min="4104" max="4105" width="8.85546875" style="173" customWidth="1"/>
    <col min="4106" max="4110" width="10.28515625" style="173" customWidth="1"/>
    <col min="4111" max="4111" width="12.28515625" style="173" bestFit="1" customWidth="1"/>
    <col min="4112" max="4112" width="13.85546875" style="173" customWidth="1"/>
    <col min="4113" max="4352" width="11.42578125" style="173"/>
    <col min="4353" max="4353" width="0" style="173" hidden="1" customWidth="1"/>
    <col min="4354" max="4354" width="21.5703125" style="173" customWidth="1"/>
    <col min="4355" max="4355" width="10" style="173" bestFit="1" customWidth="1"/>
    <col min="4356" max="4357" width="10" style="173" customWidth="1"/>
    <col min="4358" max="4358" width="8.85546875" style="173" customWidth="1"/>
    <col min="4359" max="4359" width="9.7109375" style="173" customWidth="1"/>
    <col min="4360" max="4361" width="8.85546875" style="173" customWidth="1"/>
    <col min="4362" max="4366" width="10.28515625" style="173" customWidth="1"/>
    <col min="4367" max="4367" width="12.28515625" style="173" bestFit="1" customWidth="1"/>
    <col min="4368" max="4368" width="13.85546875" style="173" customWidth="1"/>
    <col min="4369" max="4608" width="11.42578125" style="173"/>
    <col min="4609" max="4609" width="0" style="173" hidden="1" customWidth="1"/>
    <col min="4610" max="4610" width="21.5703125" style="173" customWidth="1"/>
    <col min="4611" max="4611" width="10" style="173" bestFit="1" customWidth="1"/>
    <col min="4612" max="4613" width="10" style="173" customWidth="1"/>
    <col min="4614" max="4614" width="8.85546875" style="173" customWidth="1"/>
    <col min="4615" max="4615" width="9.7109375" style="173" customWidth="1"/>
    <col min="4616" max="4617" width="8.85546875" style="173" customWidth="1"/>
    <col min="4618" max="4622" width="10.28515625" style="173" customWidth="1"/>
    <col min="4623" max="4623" width="12.28515625" style="173" bestFit="1" customWidth="1"/>
    <col min="4624" max="4624" width="13.85546875" style="173" customWidth="1"/>
    <col min="4625" max="4864" width="11.42578125" style="173"/>
    <col min="4865" max="4865" width="0" style="173" hidden="1" customWidth="1"/>
    <col min="4866" max="4866" width="21.5703125" style="173" customWidth="1"/>
    <col min="4867" max="4867" width="10" style="173" bestFit="1" customWidth="1"/>
    <col min="4868" max="4869" width="10" style="173" customWidth="1"/>
    <col min="4870" max="4870" width="8.85546875" style="173" customWidth="1"/>
    <col min="4871" max="4871" width="9.7109375" style="173" customWidth="1"/>
    <col min="4872" max="4873" width="8.85546875" style="173" customWidth="1"/>
    <col min="4874" max="4878" width="10.28515625" style="173" customWidth="1"/>
    <col min="4879" max="4879" width="12.28515625" style="173" bestFit="1" customWidth="1"/>
    <col min="4880" max="4880" width="13.85546875" style="173" customWidth="1"/>
    <col min="4881" max="5120" width="11.42578125" style="173"/>
    <col min="5121" max="5121" width="0" style="173" hidden="1" customWidth="1"/>
    <col min="5122" max="5122" width="21.5703125" style="173" customWidth="1"/>
    <col min="5123" max="5123" width="10" style="173" bestFit="1" customWidth="1"/>
    <col min="5124" max="5125" width="10" style="173" customWidth="1"/>
    <col min="5126" max="5126" width="8.85546875" style="173" customWidth="1"/>
    <col min="5127" max="5127" width="9.7109375" style="173" customWidth="1"/>
    <col min="5128" max="5129" width="8.85546875" style="173" customWidth="1"/>
    <col min="5130" max="5134" width="10.28515625" style="173" customWidth="1"/>
    <col min="5135" max="5135" width="12.28515625" style="173" bestFit="1" customWidth="1"/>
    <col min="5136" max="5136" width="13.85546875" style="173" customWidth="1"/>
    <col min="5137" max="5376" width="11.42578125" style="173"/>
    <col min="5377" max="5377" width="0" style="173" hidden="1" customWidth="1"/>
    <col min="5378" max="5378" width="21.5703125" style="173" customWidth="1"/>
    <col min="5379" max="5379" width="10" style="173" bestFit="1" customWidth="1"/>
    <col min="5380" max="5381" width="10" style="173" customWidth="1"/>
    <col min="5382" max="5382" width="8.85546875" style="173" customWidth="1"/>
    <col min="5383" max="5383" width="9.7109375" style="173" customWidth="1"/>
    <col min="5384" max="5385" width="8.85546875" style="173" customWidth="1"/>
    <col min="5386" max="5390" width="10.28515625" style="173" customWidth="1"/>
    <col min="5391" max="5391" width="12.28515625" style="173" bestFit="1" customWidth="1"/>
    <col min="5392" max="5392" width="13.85546875" style="173" customWidth="1"/>
    <col min="5393" max="5632" width="11.42578125" style="173"/>
    <col min="5633" max="5633" width="0" style="173" hidden="1" customWidth="1"/>
    <col min="5634" max="5634" width="21.5703125" style="173" customWidth="1"/>
    <col min="5635" max="5635" width="10" style="173" bestFit="1" customWidth="1"/>
    <col min="5636" max="5637" width="10" style="173" customWidth="1"/>
    <col min="5638" max="5638" width="8.85546875" style="173" customWidth="1"/>
    <col min="5639" max="5639" width="9.7109375" style="173" customWidth="1"/>
    <col min="5640" max="5641" width="8.85546875" style="173" customWidth="1"/>
    <col min="5642" max="5646" width="10.28515625" style="173" customWidth="1"/>
    <col min="5647" max="5647" width="12.28515625" style="173" bestFit="1" customWidth="1"/>
    <col min="5648" max="5648" width="13.85546875" style="173" customWidth="1"/>
    <col min="5649" max="5888" width="11.42578125" style="173"/>
    <col min="5889" max="5889" width="0" style="173" hidden="1" customWidth="1"/>
    <col min="5890" max="5890" width="21.5703125" style="173" customWidth="1"/>
    <col min="5891" max="5891" width="10" style="173" bestFit="1" customWidth="1"/>
    <col min="5892" max="5893" width="10" style="173" customWidth="1"/>
    <col min="5894" max="5894" width="8.85546875" style="173" customWidth="1"/>
    <col min="5895" max="5895" width="9.7109375" style="173" customWidth="1"/>
    <col min="5896" max="5897" width="8.85546875" style="173" customWidth="1"/>
    <col min="5898" max="5902" width="10.28515625" style="173" customWidth="1"/>
    <col min="5903" max="5903" width="12.28515625" style="173" bestFit="1" customWidth="1"/>
    <col min="5904" max="5904" width="13.85546875" style="173" customWidth="1"/>
    <col min="5905" max="6144" width="11.42578125" style="173"/>
    <col min="6145" max="6145" width="0" style="173" hidden="1" customWidth="1"/>
    <col min="6146" max="6146" width="21.5703125" style="173" customWidth="1"/>
    <col min="6147" max="6147" width="10" style="173" bestFit="1" customWidth="1"/>
    <col min="6148" max="6149" width="10" style="173" customWidth="1"/>
    <col min="6150" max="6150" width="8.85546875" style="173" customWidth="1"/>
    <col min="6151" max="6151" width="9.7109375" style="173" customWidth="1"/>
    <col min="6152" max="6153" width="8.85546875" style="173" customWidth="1"/>
    <col min="6154" max="6158" width="10.28515625" style="173" customWidth="1"/>
    <col min="6159" max="6159" width="12.28515625" style="173" bestFit="1" customWidth="1"/>
    <col min="6160" max="6160" width="13.85546875" style="173" customWidth="1"/>
    <col min="6161" max="6400" width="11.42578125" style="173"/>
    <col min="6401" max="6401" width="0" style="173" hidden="1" customWidth="1"/>
    <col min="6402" max="6402" width="21.5703125" style="173" customWidth="1"/>
    <col min="6403" max="6403" width="10" style="173" bestFit="1" customWidth="1"/>
    <col min="6404" max="6405" width="10" style="173" customWidth="1"/>
    <col min="6406" max="6406" width="8.85546875" style="173" customWidth="1"/>
    <col min="6407" max="6407" width="9.7109375" style="173" customWidth="1"/>
    <col min="6408" max="6409" width="8.85546875" style="173" customWidth="1"/>
    <col min="6410" max="6414" width="10.28515625" style="173" customWidth="1"/>
    <col min="6415" max="6415" width="12.28515625" style="173" bestFit="1" customWidth="1"/>
    <col min="6416" max="6416" width="13.85546875" style="173" customWidth="1"/>
    <col min="6417" max="6656" width="11.42578125" style="173"/>
    <col min="6657" max="6657" width="0" style="173" hidden="1" customWidth="1"/>
    <col min="6658" max="6658" width="21.5703125" style="173" customWidth="1"/>
    <col min="6659" max="6659" width="10" style="173" bestFit="1" customWidth="1"/>
    <col min="6660" max="6661" width="10" style="173" customWidth="1"/>
    <col min="6662" max="6662" width="8.85546875" style="173" customWidth="1"/>
    <col min="6663" max="6663" width="9.7109375" style="173" customWidth="1"/>
    <col min="6664" max="6665" width="8.85546875" style="173" customWidth="1"/>
    <col min="6666" max="6670" width="10.28515625" style="173" customWidth="1"/>
    <col min="6671" max="6671" width="12.28515625" style="173" bestFit="1" customWidth="1"/>
    <col min="6672" max="6672" width="13.85546875" style="173" customWidth="1"/>
    <col min="6673" max="6912" width="11.42578125" style="173"/>
    <col min="6913" max="6913" width="0" style="173" hidden="1" customWidth="1"/>
    <col min="6914" max="6914" width="21.5703125" style="173" customWidth="1"/>
    <col min="6915" max="6915" width="10" style="173" bestFit="1" customWidth="1"/>
    <col min="6916" max="6917" width="10" style="173" customWidth="1"/>
    <col min="6918" max="6918" width="8.85546875" style="173" customWidth="1"/>
    <col min="6919" max="6919" width="9.7109375" style="173" customWidth="1"/>
    <col min="6920" max="6921" width="8.85546875" style="173" customWidth="1"/>
    <col min="6922" max="6926" width="10.28515625" style="173" customWidth="1"/>
    <col min="6927" max="6927" width="12.28515625" style="173" bestFit="1" customWidth="1"/>
    <col min="6928" max="6928" width="13.85546875" style="173" customWidth="1"/>
    <col min="6929" max="7168" width="11.42578125" style="173"/>
    <col min="7169" max="7169" width="0" style="173" hidden="1" customWidth="1"/>
    <col min="7170" max="7170" width="21.5703125" style="173" customWidth="1"/>
    <col min="7171" max="7171" width="10" style="173" bestFit="1" customWidth="1"/>
    <col min="7172" max="7173" width="10" style="173" customWidth="1"/>
    <col min="7174" max="7174" width="8.85546875" style="173" customWidth="1"/>
    <col min="7175" max="7175" width="9.7109375" style="173" customWidth="1"/>
    <col min="7176" max="7177" width="8.85546875" style="173" customWidth="1"/>
    <col min="7178" max="7182" width="10.28515625" style="173" customWidth="1"/>
    <col min="7183" max="7183" width="12.28515625" style="173" bestFit="1" customWidth="1"/>
    <col min="7184" max="7184" width="13.85546875" style="173" customWidth="1"/>
    <col min="7185" max="7424" width="11.42578125" style="173"/>
    <col min="7425" max="7425" width="0" style="173" hidden="1" customWidth="1"/>
    <col min="7426" max="7426" width="21.5703125" style="173" customWidth="1"/>
    <col min="7427" max="7427" width="10" style="173" bestFit="1" customWidth="1"/>
    <col min="7428" max="7429" width="10" style="173" customWidth="1"/>
    <col min="7430" max="7430" width="8.85546875" style="173" customWidth="1"/>
    <col min="7431" max="7431" width="9.7109375" style="173" customWidth="1"/>
    <col min="7432" max="7433" width="8.85546875" style="173" customWidth="1"/>
    <col min="7434" max="7438" width="10.28515625" style="173" customWidth="1"/>
    <col min="7439" max="7439" width="12.28515625" style="173" bestFit="1" customWidth="1"/>
    <col min="7440" max="7440" width="13.85546875" style="173" customWidth="1"/>
    <col min="7441" max="7680" width="11.42578125" style="173"/>
    <col min="7681" max="7681" width="0" style="173" hidden="1" customWidth="1"/>
    <col min="7682" max="7682" width="21.5703125" style="173" customWidth="1"/>
    <col min="7683" max="7683" width="10" style="173" bestFit="1" customWidth="1"/>
    <col min="7684" max="7685" width="10" style="173" customWidth="1"/>
    <col min="7686" max="7686" width="8.85546875" style="173" customWidth="1"/>
    <col min="7687" max="7687" width="9.7109375" style="173" customWidth="1"/>
    <col min="7688" max="7689" width="8.85546875" style="173" customWidth="1"/>
    <col min="7690" max="7694" width="10.28515625" style="173" customWidth="1"/>
    <col min="7695" max="7695" width="12.28515625" style="173" bestFit="1" customWidth="1"/>
    <col min="7696" max="7696" width="13.85546875" style="173" customWidth="1"/>
    <col min="7697" max="7936" width="11.42578125" style="173"/>
    <col min="7937" max="7937" width="0" style="173" hidden="1" customWidth="1"/>
    <col min="7938" max="7938" width="21.5703125" style="173" customWidth="1"/>
    <col min="7939" max="7939" width="10" style="173" bestFit="1" customWidth="1"/>
    <col min="7940" max="7941" width="10" style="173" customWidth="1"/>
    <col min="7942" max="7942" width="8.85546875" style="173" customWidth="1"/>
    <col min="7943" max="7943" width="9.7109375" style="173" customWidth="1"/>
    <col min="7944" max="7945" width="8.85546875" style="173" customWidth="1"/>
    <col min="7946" max="7950" width="10.28515625" style="173" customWidth="1"/>
    <col min="7951" max="7951" width="12.28515625" style="173" bestFit="1" customWidth="1"/>
    <col min="7952" max="7952" width="13.85546875" style="173" customWidth="1"/>
    <col min="7953" max="8192" width="11.42578125" style="173"/>
    <col min="8193" max="8193" width="0" style="173" hidden="1" customWidth="1"/>
    <col min="8194" max="8194" width="21.5703125" style="173" customWidth="1"/>
    <col min="8195" max="8195" width="10" style="173" bestFit="1" customWidth="1"/>
    <col min="8196" max="8197" width="10" style="173" customWidth="1"/>
    <col min="8198" max="8198" width="8.85546875" style="173" customWidth="1"/>
    <col min="8199" max="8199" width="9.7109375" style="173" customWidth="1"/>
    <col min="8200" max="8201" width="8.85546875" style="173" customWidth="1"/>
    <col min="8202" max="8206" width="10.28515625" style="173" customWidth="1"/>
    <col min="8207" max="8207" width="12.28515625" style="173" bestFit="1" customWidth="1"/>
    <col min="8208" max="8208" width="13.85546875" style="173" customWidth="1"/>
    <col min="8209" max="8448" width="11.42578125" style="173"/>
    <col min="8449" max="8449" width="0" style="173" hidden="1" customWidth="1"/>
    <col min="8450" max="8450" width="21.5703125" style="173" customWidth="1"/>
    <col min="8451" max="8451" width="10" style="173" bestFit="1" customWidth="1"/>
    <col min="8452" max="8453" width="10" style="173" customWidth="1"/>
    <col min="8454" max="8454" width="8.85546875" style="173" customWidth="1"/>
    <col min="8455" max="8455" width="9.7109375" style="173" customWidth="1"/>
    <col min="8456" max="8457" width="8.85546875" style="173" customWidth="1"/>
    <col min="8458" max="8462" width="10.28515625" style="173" customWidth="1"/>
    <col min="8463" max="8463" width="12.28515625" style="173" bestFit="1" customWidth="1"/>
    <col min="8464" max="8464" width="13.85546875" style="173" customWidth="1"/>
    <col min="8465" max="8704" width="11.42578125" style="173"/>
    <col min="8705" max="8705" width="0" style="173" hidden="1" customWidth="1"/>
    <col min="8706" max="8706" width="21.5703125" style="173" customWidth="1"/>
    <col min="8707" max="8707" width="10" style="173" bestFit="1" customWidth="1"/>
    <col min="8708" max="8709" width="10" style="173" customWidth="1"/>
    <col min="8710" max="8710" width="8.85546875" style="173" customWidth="1"/>
    <col min="8711" max="8711" width="9.7109375" style="173" customWidth="1"/>
    <col min="8712" max="8713" width="8.85546875" style="173" customWidth="1"/>
    <col min="8714" max="8718" width="10.28515625" style="173" customWidth="1"/>
    <col min="8719" max="8719" width="12.28515625" style="173" bestFit="1" customWidth="1"/>
    <col min="8720" max="8720" width="13.85546875" style="173" customWidth="1"/>
    <col min="8721" max="8960" width="11.42578125" style="173"/>
    <col min="8961" max="8961" width="0" style="173" hidden="1" customWidth="1"/>
    <col min="8962" max="8962" width="21.5703125" style="173" customWidth="1"/>
    <col min="8963" max="8963" width="10" style="173" bestFit="1" customWidth="1"/>
    <col min="8964" max="8965" width="10" style="173" customWidth="1"/>
    <col min="8966" max="8966" width="8.85546875" style="173" customWidth="1"/>
    <col min="8967" max="8967" width="9.7109375" style="173" customWidth="1"/>
    <col min="8968" max="8969" width="8.85546875" style="173" customWidth="1"/>
    <col min="8970" max="8974" width="10.28515625" style="173" customWidth="1"/>
    <col min="8975" max="8975" width="12.28515625" style="173" bestFit="1" customWidth="1"/>
    <col min="8976" max="8976" width="13.85546875" style="173" customWidth="1"/>
    <col min="8977" max="9216" width="11.42578125" style="173"/>
    <col min="9217" max="9217" width="0" style="173" hidden="1" customWidth="1"/>
    <col min="9218" max="9218" width="21.5703125" style="173" customWidth="1"/>
    <col min="9219" max="9219" width="10" style="173" bestFit="1" customWidth="1"/>
    <col min="9220" max="9221" width="10" style="173" customWidth="1"/>
    <col min="9222" max="9222" width="8.85546875" style="173" customWidth="1"/>
    <col min="9223" max="9223" width="9.7109375" style="173" customWidth="1"/>
    <col min="9224" max="9225" width="8.85546875" style="173" customWidth="1"/>
    <col min="9226" max="9230" width="10.28515625" style="173" customWidth="1"/>
    <col min="9231" max="9231" width="12.28515625" style="173" bestFit="1" customWidth="1"/>
    <col min="9232" max="9232" width="13.85546875" style="173" customWidth="1"/>
    <col min="9233" max="9472" width="11.42578125" style="173"/>
    <col min="9473" max="9473" width="0" style="173" hidden="1" customWidth="1"/>
    <col min="9474" max="9474" width="21.5703125" style="173" customWidth="1"/>
    <col min="9475" max="9475" width="10" style="173" bestFit="1" customWidth="1"/>
    <col min="9476" max="9477" width="10" style="173" customWidth="1"/>
    <col min="9478" max="9478" width="8.85546875" style="173" customWidth="1"/>
    <col min="9479" max="9479" width="9.7109375" style="173" customWidth="1"/>
    <col min="9480" max="9481" width="8.85546875" style="173" customWidth="1"/>
    <col min="9482" max="9486" width="10.28515625" style="173" customWidth="1"/>
    <col min="9487" max="9487" width="12.28515625" style="173" bestFit="1" customWidth="1"/>
    <col min="9488" max="9488" width="13.85546875" style="173" customWidth="1"/>
    <col min="9489" max="9728" width="11.42578125" style="173"/>
    <col min="9729" max="9729" width="0" style="173" hidden="1" customWidth="1"/>
    <col min="9730" max="9730" width="21.5703125" style="173" customWidth="1"/>
    <col min="9731" max="9731" width="10" style="173" bestFit="1" customWidth="1"/>
    <col min="9732" max="9733" width="10" style="173" customWidth="1"/>
    <col min="9734" max="9734" width="8.85546875" style="173" customWidth="1"/>
    <col min="9735" max="9735" width="9.7109375" style="173" customWidth="1"/>
    <col min="9736" max="9737" width="8.85546875" style="173" customWidth="1"/>
    <col min="9738" max="9742" width="10.28515625" style="173" customWidth="1"/>
    <col min="9743" max="9743" width="12.28515625" style="173" bestFit="1" customWidth="1"/>
    <col min="9744" max="9744" width="13.85546875" style="173" customWidth="1"/>
    <col min="9745" max="9984" width="11.42578125" style="173"/>
    <col min="9985" max="9985" width="0" style="173" hidden="1" customWidth="1"/>
    <col min="9986" max="9986" width="21.5703125" style="173" customWidth="1"/>
    <col min="9987" max="9987" width="10" style="173" bestFit="1" customWidth="1"/>
    <col min="9988" max="9989" width="10" style="173" customWidth="1"/>
    <col min="9990" max="9990" width="8.85546875" style="173" customWidth="1"/>
    <col min="9991" max="9991" width="9.7109375" style="173" customWidth="1"/>
    <col min="9992" max="9993" width="8.85546875" style="173" customWidth="1"/>
    <col min="9994" max="9998" width="10.28515625" style="173" customWidth="1"/>
    <col min="9999" max="9999" width="12.28515625" style="173" bestFit="1" customWidth="1"/>
    <col min="10000" max="10000" width="13.85546875" style="173" customWidth="1"/>
    <col min="10001" max="10240" width="11.42578125" style="173"/>
    <col min="10241" max="10241" width="0" style="173" hidden="1" customWidth="1"/>
    <col min="10242" max="10242" width="21.5703125" style="173" customWidth="1"/>
    <col min="10243" max="10243" width="10" style="173" bestFit="1" customWidth="1"/>
    <col min="10244" max="10245" width="10" style="173" customWidth="1"/>
    <col min="10246" max="10246" width="8.85546875" style="173" customWidth="1"/>
    <col min="10247" max="10247" width="9.7109375" style="173" customWidth="1"/>
    <col min="10248" max="10249" width="8.85546875" style="173" customWidth="1"/>
    <col min="10250" max="10254" width="10.28515625" style="173" customWidth="1"/>
    <col min="10255" max="10255" width="12.28515625" style="173" bestFit="1" customWidth="1"/>
    <col min="10256" max="10256" width="13.85546875" style="173" customWidth="1"/>
    <col min="10257" max="10496" width="11.42578125" style="173"/>
    <col min="10497" max="10497" width="0" style="173" hidden="1" customWidth="1"/>
    <col min="10498" max="10498" width="21.5703125" style="173" customWidth="1"/>
    <col min="10499" max="10499" width="10" style="173" bestFit="1" customWidth="1"/>
    <col min="10500" max="10501" width="10" style="173" customWidth="1"/>
    <col min="10502" max="10502" width="8.85546875" style="173" customWidth="1"/>
    <col min="10503" max="10503" width="9.7109375" style="173" customWidth="1"/>
    <col min="10504" max="10505" width="8.85546875" style="173" customWidth="1"/>
    <col min="10506" max="10510" width="10.28515625" style="173" customWidth="1"/>
    <col min="10511" max="10511" width="12.28515625" style="173" bestFit="1" customWidth="1"/>
    <col min="10512" max="10512" width="13.85546875" style="173" customWidth="1"/>
    <col min="10513" max="10752" width="11.42578125" style="173"/>
    <col min="10753" max="10753" width="0" style="173" hidden="1" customWidth="1"/>
    <col min="10754" max="10754" width="21.5703125" style="173" customWidth="1"/>
    <col min="10755" max="10755" width="10" style="173" bestFit="1" customWidth="1"/>
    <col min="10756" max="10757" width="10" style="173" customWidth="1"/>
    <col min="10758" max="10758" width="8.85546875" style="173" customWidth="1"/>
    <col min="10759" max="10759" width="9.7109375" style="173" customWidth="1"/>
    <col min="10760" max="10761" width="8.85546875" style="173" customWidth="1"/>
    <col min="10762" max="10766" width="10.28515625" style="173" customWidth="1"/>
    <col min="10767" max="10767" width="12.28515625" style="173" bestFit="1" customWidth="1"/>
    <col min="10768" max="10768" width="13.85546875" style="173" customWidth="1"/>
    <col min="10769" max="11008" width="11.42578125" style="173"/>
    <col min="11009" max="11009" width="0" style="173" hidden="1" customWidth="1"/>
    <col min="11010" max="11010" width="21.5703125" style="173" customWidth="1"/>
    <col min="11011" max="11011" width="10" style="173" bestFit="1" customWidth="1"/>
    <col min="11012" max="11013" width="10" style="173" customWidth="1"/>
    <col min="11014" max="11014" width="8.85546875" style="173" customWidth="1"/>
    <col min="11015" max="11015" width="9.7109375" style="173" customWidth="1"/>
    <col min="11016" max="11017" width="8.85546875" style="173" customWidth="1"/>
    <col min="11018" max="11022" width="10.28515625" style="173" customWidth="1"/>
    <col min="11023" max="11023" width="12.28515625" style="173" bestFit="1" customWidth="1"/>
    <col min="11024" max="11024" width="13.85546875" style="173" customWidth="1"/>
    <col min="11025" max="11264" width="11.42578125" style="173"/>
    <col min="11265" max="11265" width="0" style="173" hidden="1" customWidth="1"/>
    <col min="11266" max="11266" width="21.5703125" style="173" customWidth="1"/>
    <col min="11267" max="11267" width="10" style="173" bestFit="1" customWidth="1"/>
    <col min="11268" max="11269" width="10" style="173" customWidth="1"/>
    <col min="11270" max="11270" width="8.85546875" style="173" customWidth="1"/>
    <col min="11271" max="11271" width="9.7109375" style="173" customWidth="1"/>
    <col min="11272" max="11273" width="8.85546875" style="173" customWidth="1"/>
    <col min="11274" max="11278" width="10.28515625" style="173" customWidth="1"/>
    <col min="11279" max="11279" width="12.28515625" style="173" bestFit="1" customWidth="1"/>
    <col min="11280" max="11280" width="13.85546875" style="173" customWidth="1"/>
    <col min="11281" max="11520" width="11.42578125" style="173"/>
    <col min="11521" max="11521" width="0" style="173" hidden="1" customWidth="1"/>
    <col min="11522" max="11522" width="21.5703125" style="173" customWidth="1"/>
    <col min="11523" max="11523" width="10" style="173" bestFit="1" customWidth="1"/>
    <col min="11524" max="11525" width="10" style="173" customWidth="1"/>
    <col min="11526" max="11526" width="8.85546875" style="173" customWidth="1"/>
    <col min="11527" max="11527" width="9.7109375" style="173" customWidth="1"/>
    <col min="11528" max="11529" width="8.85546875" style="173" customWidth="1"/>
    <col min="11530" max="11534" width="10.28515625" style="173" customWidth="1"/>
    <col min="11535" max="11535" width="12.28515625" style="173" bestFit="1" customWidth="1"/>
    <col min="11536" max="11536" width="13.85546875" style="173" customWidth="1"/>
    <col min="11537" max="11776" width="11.42578125" style="173"/>
    <col min="11777" max="11777" width="0" style="173" hidden="1" customWidth="1"/>
    <col min="11778" max="11778" width="21.5703125" style="173" customWidth="1"/>
    <col min="11779" max="11779" width="10" style="173" bestFit="1" customWidth="1"/>
    <col min="11780" max="11781" width="10" style="173" customWidth="1"/>
    <col min="11782" max="11782" width="8.85546875" style="173" customWidth="1"/>
    <col min="11783" max="11783" width="9.7109375" style="173" customWidth="1"/>
    <col min="11784" max="11785" width="8.85546875" style="173" customWidth="1"/>
    <col min="11786" max="11790" width="10.28515625" style="173" customWidth="1"/>
    <col min="11791" max="11791" width="12.28515625" style="173" bestFit="1" customWidth="1"/>
    <col min="11792" max="11792" width="13.85546875" style="173" customWidth="1"/>
    <col min="11793" max="12032" width="11.42578125" style="173"/>
    <col min="12033" max="12033" width="0" style="173" hidden="1" customWidth="1"/>
    <col min="12034" max="12034" width="21.5703125" style="173" customWidth="1"/>
    <col min="12035" max="12035" width="10" style="173" bestFit="1" customWidth="1"/>
    <col min="12036" max="12037" width="10" style="173" customWidth="1"/>
    <col min="12038" max="12038" width="8.85546875" style="173" customWidth="1"/>
    <col min="12039" max="12039" width="9.7109375" style="173" customWidth="1"/>
    <col min="12040" max="12041" width="8.85546875" style="173" customWidth="1"/>
    <col min="12042" max="12046" width="10.28515625" style="173" customWidth="1"/>
    <col min="12047" max="12047" width="12.28515625" style="173" bestFit="1" customWidth="1"/>
    <col min="12048" max="12048" width="13.85546875" style="173" customWidth="1"/>
    <col min="12049" max="12288" width="11.42578125" style="173"/>
    <col min="12289" max="12289" width="0" style="173" hidden="1" customWidth="1"/>
    <col min="12290" max="12290" width="21.5703125" style="173" customWidth="1"/>
    <col min="12291" max="12291" width="10" style="173" bestFit="1" customWidth="1"/>
    <col min="12292" max="12293" width="10" style="173" customWidth="1"/>
    <col min="12294" max="12294" width="8.85546875" style="173" customWidth="1"/>
    <col min="12295" max="12295" width="9.7109375" style="173" customWidth="1"/>
    <col min="12296" max="12297" width="8.85546875" style="173" customWidth="1"/>
    <col min="12298" max="12302" width="10.28515625" style="173" customWidth="1"/>
    <col min="12303" max="12303" width="12.28515625" style="173" bestFit="1" customWidth="1"/>
    <col min="12304" max="12304" width="13.85546875" style="173" customWidth="1"/>
    <col min="12305" max="12544" width="11.42578125" style="173"/>
    <col min="12545" max="12545" width="0" style="173" hidden="1" customWidth="1"/>
    <col min="12546" max="12546" width="21.5703125" style="173" customWidth="1"/>
    <col min="12547" max="12547" width="10" style="173" bestFit="1" customWidth="1"/>
    <col min="12548" max="12549" width="10" style="173" customWidth="1"/>
    <col min="12550" max="12550" width="8.85546875" style="173" customWidth="1"/>
    <col min="12551" max="12551" width="9.7109375" style="173" customWidth="1"/>
    <col min="12552" max="12553" width="8.85546875" style="173" customWidth="1"/>
    <col min="12554" max="12558" width="10.28515625" style="173" customWidth="1"/>
    <col min="12559" max="12559" width="12.28515625" style="173" bestFit="1" customWidth="1"/>
    <col min="12560" max="12560" width="13.85546875" style="173" customWidth="1"/>
    <col min="12561" max="12800" width="11.42578125" style="173"/>
    <col min="12801" max="12801" width="0" style="173" hidden="1" customWidth="1"/>
    <col min="12802" max="12802" width="21.5703125" style="173" customWidth="1"/>
    <col min="12803" max="12803" width="10" style="173" bestFit="1" customWidth="1"/>
    <col min="12804" max="12805" width="10" style="173" customWidth="1"/>
    <col min="12806" max="12806" width="8.85546875" style="173" customWidth="1"/>
    <col min="12807" max="12807" width="9.7109375" style="173" customWidth="1"/>
    <col min="12808" max="12809" width="8.85546875" style="173" customWidth="1"/>
    <col min="12810" max="12814" width="10.28515625" style="173" customWidth="1"/>
    <col min="12815" max="12815" width="12.28515625" style="173" bestFit="1" customWidth="1"/>
    <col min="12816" max="12816" width="13.85546875" style="173" customWidth="1"/>
    <col min="12817" max="13056" width="11.42578125" style="173"/>
    <col min="13057" max="13057" width="0" style="173" hidden="1" customWidth="1"/>
    <col min="13058" max="13058" width="21.5703125" style="173" customWidth="1"/>
    <col min="13059" max="13059" width="10" style="173" bestFit="1" customWidth="1"/>
    <col min="13060" max="13061" width="10" style="173" customWidth="1"/>
    <col min="13062" max="13062" width="8.85546875" style="173" customWidth="1"/>
    <col min="13063" max="13063" width="9.7109375" style="173" customWidth="1"/>
    <col min="13064" max="13065" width="8.85546875" style="173" customWidth="1"/>
    <col min="13066" max="13070" width="10.28515625" style="173" customWidth="1"/>
    <col min="13071" max="13071" width="12.28515625" style="173" bestFit="1" customWidth="1"/>
    <col min="13072" max="13072" width="13.85546875" style="173" customWidth="1"/>
    <col min="13073" max="13312" width="11.42578125" style="173"/>
    <col min="13313" max="13313" width="0" style="173" hidden="1" customWidth="1"/>
    <col min="13314" max="13314" width="21.5703125" style="173" customWidth="1"/>
    <col min="13315" max="13315" width="10" style="173" bestFit="1" customWidth="1"/>
    <col min="13316" max="13317" width="10" style="173" customWidth="1"/>
    <col min="13318" max="13318" width="8.85546875" style="173" customWidth="1"/>
    <col min="13319" max="13319" width="9.7109375" style="173" customWidth="1"/>
    <col min="13320" max="13321" width="8.85546875" style="173" customWidth="1"/>
    <col min="13322" max="13326" width="10.28515625" style="173" customWidth="1"/>
    <col min="13327" max="13327" width="12.28515625" style="173" bestFit="1" customWidth="1"/>
    <col min="13328" max="13328" width="13.85546875" style="173" customWidth="1"/>
    <col min="13329" max="13568" width="11.42578125" style="173"/>
    <col min="13569" max="13569" width="0" style="173" hidden="1" customWidth="1"/>
    <col min="13570" max="13570" width="21.5703125" style="173" customWidth="1"/>
    <col min="13571" max="13571" width="10" style="173" bestFit="1" customWidth="1"/>
    <col min="13572" max="13573" width="10" style="173" customWidth="1"/>
    <col min="13574" max="13574" width="8.85546875" style="173" customWidth="1"/>
    <col min="13575" max="13575" width="9.7109375" style="173" customWidth="1"/>
    <col min="13576" max="13577" width="8.85546875" style="173" customWidth="1"/>
    <col min="13578" max="13582" width="10.28515625" style="173" customWidth="1"/>
    <col min="13583" max="13583" width="12.28515625" style="173" bestFit="1" customWidth="1"/>
    <col min="13584" max="13584" width="13.85546875" style="173" customWidth="1"/>
    <col min="13585" max="13824" width="11.42578125" style="173"/>
    <col min="13825" max="13825" width="0" style="173" hidden="1" customWidth="1"/>
    <col min="13826" max="13826" width="21.5703125" style="173" customWidth="1"/>
    <col min="13827" max="13827" width="10" style="173" bestFit="1" customWidth="1"/>
    <col min="13828" max="13829" width="10" style="173" customWidth="1"/>
    <col min="13830" max="13830" width="8.85546875" style="173" customWidth="1"/>
    <col min="13831" max="13831" width="9.7109375" style="173" customWidth="1"/>
    <col min="13832" max="13833" width="8.85546875" style="173" customWidth="1"/>
    <col min="13834" max="13838" width="10.28515625" style="173" customWidth="1"/>
    <col min="13839" max="13839" width="12.28515625" style="173" bestFit="1" customWidth="1"/>
    <col min="13840" max="13840" width="13.85546875" style="173" customWidth="1"/>
    <col min="13841" max="14080" width="11.42578125" style="173"/>
    <col min="14081" max="14081" width="0" style="173" hidden="1" customWidth="1"/>
    <col min="14082" max="14082" width="21.5703125" style="173" customWidth="1"/>
    <col min="14083" max="14083" width="10" style="173" bestFit="1" customWidth="1"/>
    <col min="14084" max="14085" width="10" style="173" customWidth="1"/>
    <col min="14086" max="14086" width="8.85546875" style="173" customWidth="1"/>
    <col min="14087" max="14087" width="9.7109375" style="173" customWidth="1"/>
    <col min="14088" max="14089" width="8.85546875" style="173" customWidth="1"/>
    <col min="14090" max="14094" width="10.28515625" style="173" customWidth="1"/>
    <col min="14095" max="14095" width="12.28515625" style="173" bestFit="1" customWidth="1"/>
    <col min="14096" max="14096" width="13.85546875" style="173" customWidth="1"/>
    <col min="14097" max="14336" width="11.42578125" style="173"/>
    <col min="14337" max="14337" width="0" style="173" hidden="1" customWidth="1"/>
    <col min="14338" max="14338" width="21.5703125" style="173" customWidth="1"/>
    <col min="14339" max="14339" width="10" style="173" bestFit="1" customWidth="1"/>
    <col min="14340" max="14341" width="10" style="173" customWidth="1"/>
    <col min="14342" max="14342" width="8.85546875" style="173" customWidth="1"/>
    <col min="14343" max="14343" width="9.7109375" style="173" customWidth="1"/>
    <col min="14344" max="14345" width="8.85546875" style="173" customWidth="1"/>
    <col min="14346" max="14350" width="10.28515625" style="173" customWidth="1"/>
    <col min="14351" max="14351" width="12.28515625" style="173" bestFit="1" customWidth="1"/>
    <col min="14352" max="14352" width="13.85546875" style="173" customWidth="1"/>
    <col min="14353" max="14592" width="11.42578125" style="173"/>
    <col min="14593" max="14593" width="0" style="173" hidden="1" customWidth="1"/>
    <col min="14594" max="14594" width="21.5703125" style="173" customWidth="1"/>
    <col min="14595" max="14595" width="10" style="173" bestFit="1" customWidth="1"/>
    <col min="14596" max="14597" width="10" style="173" customWidth="1"/>
    <col min="14598" max="14598" width="8.85546875" style="173" customWidth="1"/>
    <col min="14599" max="14599" width="9.7109375" style="173" customWidth="1"/>
    <col min="14600" max="14601" width="8.85546875" style="173" customWidth="1"/>
    <col min="14602" max="14606" width="10.28515625" style="173" customWidth="1"/>
    <col min="14607" max="14607" width="12.28515625" style="173" bestFit="1" customWidth="1"/>
    <col min="14608" max="14608" width="13.85546875" style="173" customWidth="1"/>
    <col min="14609" max="14848" width="11.42578125" style="173"/>
    <col min="14849" max="14849" width="0" style="173" hidden="1" customWidth="1"/>
    <col min="14850" max="14850" width="21.5703125" style="173" customWidth="1"/>
    <col min="14851" max="14851" width="10" style="173" bestFit="1" customWidth="1"/>
    <col min="14852" max="14853" width="10" style="173" customWidth="1"/>
    <col min="14854" max="14854" width="8.85546875" style="173" customWidth="1"/>
    <col min="14855" max="14855" width="9.7109375" style="173" customWidth="1"/>
    <col min="14856" max="14857" width="8.85546875" style="173" customWidth="1"/>
    <col min="14858" max="14862" width="10.28515625" style="173" customWidth="1"/>
    <col min="14863" max="14863" width="12.28515625" style="173" bestFit="1" customWidth="1"/>
    <col min="14864" max="14864" width="13.85546875" style="173" customWidth="1"/>
    <col min="14865" max="15104" width="11.42578125" style="173"/>
    <col min="15105" max="15105" width="0" style="173" hidden="1" customWidth="1"/>
    <col min="15106" max="15106" width="21.5703125" style="173" customWidth="1"/>
    <col min="15107" max="15107" width="10" style="173" bestFit="1" customWidth="1"/>
    <col min="15108" max="15109" width="10" style="173" customWidth="1"/>
    <col min="15110" max="15110" width="8.85546875" style="173" customWidth="1"/>
    <col min="15111" max="15111" width="9.7109375" style="173" customWidth="1"/>
    <col min="15112" max="15113" width="8.85546875" style="173" customWidth="1"/>
    <col min="15114" max="15118" width="10.28515625" style="173" customWidth="1"/>
    <col min="15119" max="15119" width="12.28515625" style="173" bestFit="1" customWidth="1"/>
    <col min="15120" max="15120" width="13.85546875" style="173" customWidth="1"/>
    <col min="15121" max="15360" width="11.42578125" style="173"/>
    <col min="15361" max="15361" width="0" style="173" hidden="1" customWidth="1"/>
    <col min="15362" max="15362" width="21.5703125" style="173" customWidth="1"/>
    <col min="15363" max="15363" width="10" style="173" bestFit="1" customWidth="1"/>
    <col min="15364" max="15365" width="10" style="173" customWidth="1"/>
    <col min="15366" max="15366" width="8.85546875" style="173" customWidth="1"/>
    <col min="15367" max="15367" width="9.7109375" style="173" customWidth="1"/>
    <col min="15368" max="15369" width="8.85546875" style="173" customWidth="1"/>
    <col min="15370" max="15374" width="10.28515625" style="173" customWidth="1"/>
    <col min="15375" max="15375" width="12.28515625" style="173" bestFit="1" customWidth="1"/>
    <col min="15376" max="15376" width="13.85546875" style="173" customWidth="1"/>
    <col min="15377" max="15616" width="11.42578125" style="173"/>
    <col min="15617" max="15617" width="0" style="173" hidden="1" customWidth="1"/>
    <col min="15618" max="15618" width="21.5703125" style="173" customWidth="1"/>
    <col min="15619" max="15619" width="10" style="173" bestFit="1" customWidth="1"/>
    <col min="15620" max="15621" width="10" style="173" customWidth="1"/>
    <col min="15622" max="15622" width="8.85546875" style="173" customWidth="1"/>
    <col min="15623" max="15623" width="9.7109375" style="173" customWidth="1"/>
    <col min="15624" max="15625" width="8.85546875" style="173" customWidth="1"/>
    <col min="15626" max="15630" width="10.28515625" style="173" customWidth="1"/>
    <col min="15631" max="15631" width="12.28515625" style="173" bestFit="1" customWidth="1"/>
    <col min="15632" max="15632" width="13.85546875" style="173" customWidth="1"/>
    <col min="15633" max="15872" width="11.42578125" style="173"/>
    <col min="15873" max="15873" width="0" style="173" hidden="1" customWidth="1"/>
    <col min="15874" max="15874" width="21.5703125" style="173" customWidth="1"/>
    <col min="15875" max="15875" width="10" style="173" bestFit="1" customWidth="1"/>
    <col min="15876" max="15877" width="10" style="173" customWidth="1"/>
    <col min="15878" max="15878" width="8.85546875" style="173" customWidth="1"/>
    <col min="15879" max="15879" width="9.7109375" style="173" customWidth="1"/>
    <col min="15880" max="15881" width="8.85546875" style="173" customWidth="1"/>
    <col min="15882" max="15886" width="10.28515625" style="173" customWidth="1"/>
    <col min="15887" max="15887" width="12.28515625" style="173" bestFit="1" customWidth="1"/>
    <col min="15888" max="15888" width="13.85546875" style="173" customWidth="1"/>
    <col min="15889" max="16128" width="11.42578125" style="173"/>
    <col min="16129" max="16129" width="0" style="173" hidden="1" customWidth="1"/>
    <col min="16130" max="16130" width="21.5703125" style="173" customWidth="1"/>
    <col min="16131" max="16131" width="10" style="173" bestFit="1" customWidth="1"/>
    <col min="16132" max="16133" width="10" style="173" customWidth="1"/>
    <col min="16134" max="16134" width="8.85546875" style="173" customWidth="1"/>
    <col min="16135" max="16135" width="9.7109375" style="173" customWidth="1"/>
    <col min="16136" max="16137" width="8.85546875" style="173" customWidth="1"/>
    <col min="16138" max="16142" width="10.28515625" style="173" customWidth="1"/>
    <col min="16143" max="16143" width="12.28515625" style="173" bestFit="1" customWidth="1"/>
    <col min="16144" max="16144" width="13.85546875" style="173" customWidth="1"/>
    <col min="16145" max="16384" width="11.42578125" style="173"/>
  </cols>
  <sheetData>
    <row r="1" spans="2:43" s="186" customFormat="1">
      <c r="B1" s="265" t="s">
        <v>85</v>
      </c>
      <c r="C1" s="265"/>
      <c r="D1" s="265"/>
      <c r="E1" s="265"/>
      <c r="F1" s="265"/>
      <c r="G1" s="265"/>
      <c r="H1" s="265"/>
      <c r="I1" s="265"/>
      <c r="J1" s="265"/>
      <c r="K1" s="265"/>
      <c r="L1" s="265"/>
      <c r="M1" s="265"/>
      <c r="N1" s="265"/>
      <c r="O1" s="265"/>
    </row>
    <row r="2" spans="2:43" s="186" customFormat="1" ht="6.75" customHeight="1" thickBot="1">
      <c r="P2" s="187"/>
    </row>
    <row r="3" spans="2:43" s="186" customFormat="1" ht="12.75" thickBot="1">
      <c r="B3" s="169" t="s">
        <v>86</v>
      </c>
      <c r="C3" s="188" t="s">
        <v>54</v>
      </c>
      <c r="D3" s="188" t="s">
        <v>55</v>
      </c>
      <c r="E3" s="188" t="s">
        <v>56</v>
      </c>
      <c r="F3" s="188" t="s">
        <v>57</v>
      </c>
      <c r="G3" s="188" t="s">
        <v>58</v>
      </c>
      <c r="H3" s="188" t="s">
        <v>59</v>
      </c>
      <c r="I3" s="188" t="s">
        <v>60</v>
      </c>
      <c r="J3" s="188" t="s">
        <v>61</v>
      </c>
      <c r="K3" s="188" t="s">
        <v>62</v>
      </c>
      <c r="L3" s="188" t="s">
        <v>63</v>
      </c>
      <c r="M3" s="188" t="s">
        <v>64</v>
      </c>
      <c r="N3" s="188" t="s">
        <v>65</v>
      </c>
      <c r="O3" s="171" t="s">
        <v>66</v>
      </c>
      <c r="P3" s="187"/>
    </row>
    <row r="4" spans="2:43" s="186" customFormat="1" ht="12.75" thickBot="1">
      <c r="B4" s="189" t="s">
        <v>87</v>
      </c>
      <c r="C4" s="190">
        <v>1104207.1399999999</v>
      </c>
      <c r="D4" s="190">
        <v>918977.78</v>
      </c>
      <c r="E4" s="191">
        <v>684626.82539682544</v>
      </c>
      <c r="F4" s="191">
        <v>407020.63492063491</v>
      </c>
      <c r="G4" s="191">
        <v>591360.95238095243</v>
      </c>
      <c r="H4" s="191">
        <v>775800.47619047621</v>
      </c>
      <c r="I4" s="191">
        <v>525059.6825396826</v>
      </c>
      <c r="J4" s="191">
        <v>535297.93650793657</v>
      </c>
      <c r="K4" s="191">
        <v>280546.82539682538</v>
      </c>
      <c r="L4" s="192">
        <v>700956.03174603172</v>
      </c>
      <c r="M4" s="191"/>
      <c r="N4" s="191"/>
      <c r="O4" s="193">
        <f>SUM(C4:N4)</f>
        <v>6523854.2850793656</v>
      </c>
      <c r="P4" s="194"/>
      <c r="Q4" s="195"/>
    </row>
    <row r="5" spans="2:43" s="186" customFormat="1" ht="12.75" thickBot="1">
      <c r="B5" s="174" t="s">
        <v>88</v>
      </c>
      <c r="C5" s="190">
        <v>26900.48</v>
      </c>
      <c r="D5" s="190">
        <v>27078.1</v>
      </c>
      <c r="E5" s="190">
        <v>263629.20634920633</v>
      </c>
      <c r="F5" s="191">
        <v>143137.77777777778</v>
      </c>
      <c r="G5" s="191">
        <v>304409.52380952385</v>
      </c>
      <c r="H5" s="191">
        <v>238854.60317460319</v>
      </c>
      <c r="I5" s="191">
        <v>153801.58730158731</v>
      </c>
      <c r="J5" s="191">
        <v>133573.96825396825</v>
      </c>
      <c r="K5" s="191">
        <v>280293.96825396828</v>
      </c>
      <c r="L5" s="191">
        <v>185895.23809523811</v>
      </c>
      <c r="M5" s="191"/>
      <c r="N5" s="191"/>
      <c r="O5" s="193">
        <f>SUM(C5:N5)</f>
        <v>1757574.4530158732</v>
      </c>
      <c r="P5" s="194"/>
      <c r="Q5" s="195"/>
    </row>
    <row r="6" spans="2:43" s="186" customFormat="1" ht="12.75" thickBot="1">
      <c r="B6" s="196" t="s">
        <v>89</v>
      </c>
      <c r="C6" s="190">
        <v>0</v>
      </c>
      <c r="D6" s="197">
        <v>0</v>
      </c>
      <c r="E6" s="198">
        <v>0</v>
      </c>
      <c r="F6" s="191">
        <v>0</v>
      </c>
      <c r="G6" s="191">
        <v>0</v>
      </c>
      <c r="H6" s="191">
        <v>0</v>
      </c>
      <c r="I6" s="191">
        <v>0</v>
      </c>
      <c r="J6" s="191">
        <v>0</v>
      </c>
      <c r="K6" s="191">
        <v>0</v>
      </c>
      <c r="L6" s="191">
        <v>0</v>
      </c>
      <c r="M6" s="191"/>
      <c r="N6" s="191"/>
      <c r="O6" s="193">
        <f>SUM(C6:N6)</f>
        <v>0</v>
      </c>
      <c r="P6" s="199"/>
      <c r="Q6" s="200"/>
    </row>
    <row r="7" spans="2:43" s="203" customFormat="1" thickBot="1">
      <c r="B7" s="201" t="s">
        <v>66</v>
      </c>
      <c r="C7" s="202">
        <f t="shared" ref="C7:N7" si="0">SUM(C4:C6)</f>
        <v>1131107.6199999999</v>
      </c>
      <c r="D7" s="202">
        <f t="shared" si="0"/>
        <v>946055.88</v>
      </c>
      <c r="E7" s="202">
        <f t="shared" si="0"/>
        <v>948256.03174603172</v>
      </c>
      <c r="F7" s="202">
        <f t="shared" si="0"/>
        <v>550158.41269841266</v>
      </c>
      <c r="G7" s="202">
        <f>SUM(G4:G6)</f>
        <v>895770.47619047621</v>
      </c>
      <c r="H7" s="202">
        <f t="shared" si="0"/>
        <v>1014655.0793650794</v>
      </c>
      <c r="I7" s="202">
        <f t="shared" si="0"/>
        <v>678861.26984126994</v>
      </c>
      <c r="J7" s="202">
        <f t="shared" si="0"/>
        <v>668871.90476190485</v>
      </c>
      <c r="K7" s="202">
        <f t="shared" si="0"/>
        <v>560840.79365079361</v>
      </c>
      <c r="L7" s="202">
        <f t="shared" si="0"/>
        <v>886851.26984126982</v>
      </c>
      <c r="M7" s="202">
        <f t="shared" si="0"/>
        <v>0</v>
      </c>
      <c r="N7" s="202">
        <f t="shared" si="0"/>
        <v>0</v>
      </c>
      <c r="O7" s="193">
        <f>SUM(C7:N7)</f>
        <v>8281428.7380952379</v>
      </c>
    </row>
    <row r="8" spans="2:43" s="186" customFormat="1" ht="9.75" customHeight="1">
      <c r="B8" s="204" t="s">
        <v>90</v>
      </c>
      <c r="C8" s="203"/>
      <c r="D8" s="203"/>
      <c r="E8" s="203"/>
      <c r="F8" s="203"/>
      <c r="G8" s="203"/>
      <c r="H8" s="203"/>
      <c r="I8" s="203"/>
      <c r="J8" s="203"/>
      <c r="K8" s="203"/>
      <c r="L8" s="203"/>
      <c r="M8" s="203"/>
      <c r="N8" s="203"/>
    </row>
    <row r="9" spans="2:43" s="186" customFormat="1">
      <c r="B9" s="204" t="s">
        <v>91</v>
      </c>
    </row>
    <row r="10" spans="2:43" s="186" customFormat="1">
      <c r="B10" s="266" t="s">
        <v>92</v>
      </c>
      <c r="C10" s="266"/>
      <c r="D10" s="266"/>
      <c r="E10" s="266"/>
      <c r="F10" s="266"/>
      <c r="G10" s="266"/>
      <c r="H10" s="266"/>
      <c r="I10" s="266"/>
      <c r="J10" s="266"/>
      <c r="K10" s="266"/>
      <c r="L10" s="266"/>
      <c r="M10" s="266"/>
      <c r="N10" s="266"/>
      <c r="O10" s="266"/>
    </row>
    <row r="11" spans="2:43" s="186" customFormat="1" ht="12.75" thickBot="1">
      <c r="B11" s="187"/>
      <c r="C11" s="187"/>
      <c r="D11" s="187"/>
      <c r="E11" s="187"/>
      <c r="F11" s="187"/>
      <c r="G11" s="187"/>
      <c r="H11" s="187"/>
      <c r="I11" s="187"/>
      <c r="J11" s="187"/>
      <c r="K11" s="187"/>
      <c r="L11" s="187"/>
      <c r="M11" s="187"/>
      <c r="N11" s="187"/>
      <c r="O11" s="187"/>
    </row>
    <row r="12" spans="2:43" s="186" customFormat="1">
      <c r="B12" s="205" t="s">
        <v>86</v>
      </c>
      <c r="C12" s="206" t="s">
        <v>54</v>
      </c>
      <c r="D12" s="206" t="s">
        <v>55</v>
      </c>
      <c r="E12" s="206" t="s">
        <v>56</v>
      </c>
      <c r="F12" s="206" t="s">
        <v>57</v>
      </c>
      <c r="G12" s="206" t="s">
        <v>58</v>
      </c>
      <c r="H12" s="206" t="s">
        <v>59</v>
      </c>
      <c r="I12" s="206" t="s">
        <v>60</v>
      </c>
      <c r="J12" s="206" t="s">
        <v>61</v>
      </c>
      <c r="K12" s="206" t="s">
        <v>62</v>
      </c>
      <c r="L12" s="206" t="s">
        <v>63</v>
      </c>
      <c r="M12" s="206" t="s">
        <v>64</v>
      </c>
      <c r="N12" s="206" t="s">
        <v>65</v>
      </c>
      <c r="O12" s="207" t="s">
        <v>66</v>
      </c>
      <c r="P12" s="187"/>
    </row>
    <row r="13" spans="2:43" s="186" customFormat="1" ht="35.25" customHeight="1">
      <c r="B13" s="208" t="s">
        <v>93</v>
      </c>
      <c r="C13" s="190">
        <v>137822</v>
      </c>
      <c r="D13" s="190">
        <v>109792.08500000001</v>
      </c>
      <c r="E13" s="190">
        <v>165983.32800000001</v>
      </c>
      <c r="F13" s="190">
        <v>136860.53200000001</v>
      </c>
      <c r="G13" s="190">
        <v>142179.29800000001</v>
      </c>
      <c r="H13" s="190">
        <v>143827.264</v>
      </c>
      <c r="I13" s="209">
        <v>129935.899</v>
      </c>
      <c r="J13" s="209">
        <v>147534.50200000001</v>
      </c>
      <c r="K13" s="209">
        <v>117197.447</v>
      </c>
      <c r="L13" s="209">
        <v>137092.29699999999</v>
      </c>
      <c r="M13" s="209"/>
      <c r="N13" s="210"/>
      <c r="O13" s="211">
        <f>SUM(C13:N13)</f>
        <v>1368224.652</v>
      </c>
      <c r="P13" s="187"/>
    </row>
    <row r="14" spans="2:43" s="186" customFormat="1" ht="36.75" customHeight="1">
      <c r="B14" s="208" t="s">
        <v>94</v>
      </c>
      <c r="C14" s="190">
        <v>8795</v>
      </c>
      <c r="D14" s="190">
        <v>8857.2119999999995</v>
      </c>
      <c r="E14" s="190">
        <v>7244.3440000000001</v>
      </c>
      <c r="F14" s="190">
        <v>8282.5759999999991</v>
      </c>
      <c r="G14" s="190">
        <v>14946.906999999999</v>
      </c>
      <c r="H14" s="190">
        <v>14489.495999999999</v>
      </c>
      <c r="I14" s="209">
        <v>21700.755000000001</v>
      </c>
      <c r="J14" s="209">
        <v>14103</v>
      </c>
      <c r="K14" s="209">
        <v>11202.498</v>
      </c>
      <c r="L14" s="209">
        <v>19640.920999999998</v>
      </c>
      <c r="M14" s="209"/>
      <c r="N14" s="210"/>
      <c r="O14" s="211">
        <f>SUM(C14:N14)</f>
        <v>129262.709</v>
      </c>
      <c r="P14" s="187"/>
    </row>
    <row r="15" spans="2:43" s="186" customFormat="1" ht="36">
      <c r="B15" s="212" t="s">
        <v>95</v>
      </c>
      <c r="C15" s="190">
        <v>1809</v>
      </c>
      <c r="D15" s="190">
        <v>1300</v>
      </c>
      <c r="E15" s="190">
        <v>1303.136</v>
      </c>
      <c r="F15" s="190">
        <v>1131.3889999999999</v>
      </c>
      <c r="G15" s="190">
        <v>2142.681</v>
      </c>
      <c r="H15" s="190">
        <v>2050.4450000000002</v>
      </c>
      <c r="I15" s="209">
        <v>2032.61</v>
      </c>
      <c r="J15" s="209">
        <v>2032.61</v>
      </c>
      <c r="K15" s="209">
        <v>1943.1880000000001</v>
      </c>
      <c r="L15" s="209">
        <v>2350.1280000000002</v>
      </c>
      <c r="M15" s="209"/>
      <c r="N15" s="210"/>
      <c r="O15" s="211">
        <f>SUM(C15:N15)</f>
        <v>18095.187000000002</v>
      </c>
      <c r="P15" s="187"/>
    </row>
    <row r="16" spans="2:43" s="186" customFormat="1" ht="12.75" thickBot="1">
      <c r="B16" s="213" t="s">
        <v>66</v>
      </c>
      <c r="C16" s="202">
        <f t="shared" ref="C16:N16" si="1">SUM(C13:C15)</f>
        <v>148426</v>
      </c>
      <c r="D16" s="202">
        <f t="shared" si="1"/>
        <v>119949.29700000001</v>
      </c>
      <c r="E16" s="214">
        <f t="shared" si="1"/>
        <v>174530.80800000002</v>
      </c>
      <c r="F16" s="214">
        <f t="shared" si="1"/>
        <v>146274.497</v>
      </c>
      <c r="G16" s="214">
        <f t="shared" si="1"/>
        <v>159268.88600000003</v>
      </c>
      <c r="H16" s="214">
        <f>SUM(H13:H15)</f>
        <v>160367.20500000002</v>
      </c>
      <c r="I16" s="214">
        <f t="shared" si="1"/>
        <v>153669.264</v>
      </c>
      <c r="J16" s="214">
        <f t="shared" si="1"/>
        <v>163670.11199999999</v>
      </c>
      <c r="K16" s="214">
        <f t="shared" si="1"/>
        <v>130343.133</v>
      </c>
      <c r="L16" s="214">
        <f t="shared" si="1"/>
        <v>159083.34599999999</v>
      </c>
      <c r="M16" s="214">
        <f t="shared" si="1"/>
        <v>0</v>
      </c>
      <c r="N16" s="214">
        <f t="shared" si="1"/>
        <v>0</v>
      </c>
      <c r="O16" s="211">
        <f>SUM(C16:N16)</f>
        <v>1515582.548</v>
      </c>
      <c r="P16" s="187"/>
      <c r="Q16" s="187"/>
      <c r="R16" s="187"/>
      <c r="S16" s="187"/>
      <c r="T16" s="187"/>
      <c r="U16" s="187"/>
      <c r="V16" s="187"/>
      <c r="W16" s="187"/>
      <c r="X16" s="187"/>
      <c r="Y16" s="187"/>
      <c r="Z16" s="187"/>
      <c r="AA16" s="187"/>
      <c r="AC16" s="187"/>
      <c r="AD16" s="187"/>
      <c r="AE16" s="187"/>
      <c r="AF16" s="187"/>
      <c r="AG16" s="187"/>
      <c r="AH16" s="187"/>
      <c r="AI16" s="187"/>
      <c r="AJ16" s="187"/>
      <c r="AK16" s="187"/>
      <c r="AL16" s="187"/>
      <c r="AM16" s="187"/>
      <c r="AN16" s="187"/>
      <c r="AO16" s="187"/>
      <c r="AP16" s="187"/>
      <c r="AQ16" s="187"/>
    </row>
    <row r="17" spans="2:17" s="186" customFormat="1">
      <c r="B17" s="204" t="s">
        <v>90</v>
      </c>
      <c r="C17" s="204"/>
      <c r="D17" s="204"/>
      <c r="E17" s="204"/>
      <c r="F17" s="204"/>
      <c r="G17" s="204"/>
      <c r="H17" s="204"/>
      <c r="I17" s="204"/>
      <c r="J17" s="215"/>
      <c r="K17" s="215"/>
      <c r="L17" s="215"/>
      <c r="M17" s="215"/>
      <c r="N17" s="215"/>
    </row>
    <row r="18" spans="2:17" s="216" customFormat="1">
      <c r="B18" s="204" t="s">
        <v>96</v>
      </c>
      <c r="J18" s="217"/>
      <c r="K18" s="217"/>
    </row>
    <row r="19" spans="2:17" s="216" customFormat="1">
      <c r="B19" s="204" t="s">
        <v>97</v>
      </c>
      <c r="J19" s="217"/>
      <c r="K19" s="218"/>
    </row>
    <row r="20" spans="2:17" s="186" customFormat="1" ht="5.25" customHeight="1">
      <c r="B20" s="219"/>
    </row>
    <row r="21" spans="2:17" s="186" customFormat="1">
      <c r="B21" s="266" t="s">
        <v>98</v>
      </c>
      <c r="C21" s="266"/>
      <c r="D21" s="266"/>
      <c r="E21" s="266"/>
      <c r="F21" s="266"/>
      <c r="G21" s="266"/>
      <c r="H21" s="266"/>
      <c r="I21" s="266"/>
      <c r="J21" s="266"/>
      <c r="K21" s="266"/>
      <c r="L21" s="266"/>
      <c r="M21" s="266"/>
      <c r="N21" s="266"/>
      <c r="O21" s="266"/>
    </row>
    <row r="22" spans="2:17" s="186" customFormat="1" ht="6.75" customHeight="1" thickBot="1">
      <c r="B22" s="220"/>
      <c r="C22" s="220"/>
      <c r="D22" s="220"/>
      <c r="E22" s="220"/>
      <c r="F22" s="220"/>
      <c r="G22" s="220"/>
      <c r="H22" s="220"/>
      <c r="I22" s="220"/>
      <c r="J22" s="220"/>
      <c r="K22" s="220"/>
      <c r="L22" s="220"/>
      <c r="M22" s="220"/>
      <c r="N22" s="220"/>
    </row>
    <row r="23" spans="2:17" s="186" customFormat="1">
      <c r="B23" s="221" t="s">
        <v>99</v>
      </c>
      <c r="C23" s="222" t="s">
        <v>54</v>
      </c>
      <c r="D23" s="222" t="s">
        <v>55</v>
      </c>
      <c r="E23" s="222" t="s">
        <v>56</v>
      </c>
      <c r="F23" s="222" t="s">
        <v>57</v>
      </c>
      <c r="G23" s="222" t="s">
        <v>58</v>
      </c>
      <c r="H23" s="222" t="s">
        <v>59</v>
      </c>
      <c r="I23" s="222" t="s">
        <v>60</v>
      </c>
      <c r="J23" s="222" t="s">
        <v>61</v>
      </c>
      <c r="K23" s="222" t="s">
        <v>62</v>
      </c>
      <c r="L23" s="222" t="s">
        <v>63</v>
      </c>
      <c r="M23" s="222" t="s">
        <v>64</v>
      </c>
      <c r="N23" s="222" t="s">
        <v>65</v>
      </c>
      <c r="O23" s="223" t="s">
        <v>66</v>
      </c>
    </row>
    <row r="24" spans="2:17">
      <c r="B24" s="224" t="s">
        <v>100</v>
      </c>
      <c r="C24" s="225">
        <v>28823.317999999999</v>
      </c>
      <c r="D24" s="225">
        <v>14693.68</v>
      </c>
      <c r="E24" s="226">
        <v>28771.524999999998</v>
      </c>
      <c r="F24" s="226">
        <v>32738.415999999997</v>
      </c>
      <c r="G24" s="226">
        <v>19008.311999999998</v>
      </c>
      <c r="H24" s="226">
        <v>40451.152999999998</v>
      </c>
      <c r="I24" s="226">
        <v>33677.261999999995</v>
      </c>
      <c r="J24" s="226">
        <v>37558.58</v>
      </c>
      <c r="K24" s="227">
        <v>28265.57</v>
      </c>
      <c r="L24" s="227">
        <v>33417.307000000001</v>
      </c>
      <c r="M24" s="227"/>
      <c r="N24" s="226"/>
      <c r="O24" s="228">
        <f>SUM(C24:N24)</f>
        <v>297405.12300000002</v>
      </c>
      <c r="Q24" s="229"/>
    </row>
    <row r="25" spans="2:17" ht="12.75" thickBot="1">
      <c r="B25" s="213" t="s">
        <v>66</v>
      </c>
      <c r="C25" s="230">
        <f t="shared" ref="C25:N25" si="2">SUM(C24:C24)</f>
        <v>28823.317999999999</v>
      </c>
      <c r="D25" s="230">
        <f t="shared" si="2"/>
        <v>14693.68</v>
      </c>
      <c r="E25" s="230">
        <f t="shared" si="2"/>
        <v>28771.524999999998</v>
      </c>
      <c r="F25" s="230">
        <f t="shared" si="2"/>
        <v>32738.415999999997</v>
      </c>
      <c r="G25" s="230">
        <f t="shared" si="2"/>
        <v>19008.311999999998</v>
      </c>
      <c r="H25" s="230">
        <f t="shared" si="2"/>
        <v>40451.152999999998</v>
      </c>
      <c r="I25" s="230">
        <f t="shared" si="2"/>
        <v>33677.261999999995</v>
      </c>
      <c r="J25" s="230">
        <f t="shared" si="2"/>
        <v>37558.58</v>
      </c>
      <c r="K25" s="230">
        <f t="shared" si="2"/>
        <v>28265.57</v>
      </c>
      <c r="L25" s="230">
        <f t="shared" si="2"/>
        <v>33417.307000000001</v>
      </c>
      <c r="M25" s="230">
        <f t="shared" si="2"/>
        <v>0</v>
      </c>
      <c r="N25" s="230">
        <f t="shared" si="2"/>
        <v>0</v>
      </c>
      <c r="O25" s="228">
        <f>SUM(C25:N25)</f>
        <v>297405.12300000002</v>
      </c>
    </row>
    <row r="26" spans="2:17" s="186" customFormat="1">
      <c r="B26" s="204" t="s">
        <v>91</v>
      </c>
    </row>
    <row r="27" spans="2:17" s="186" customFormat="1">
      <c r="B27" s="204" t="s">
        <v>90</v>
      </c>
    </row>
    <row r="28" spans="2:17" s="186" customFormat="1">
      <c r="B28" s="266" t="s">
        <v>101</v>
      </c>
      <c r="C28" s="266"/>
      <c r="D28" s="266"/>
      <c r="E28" s="266"/>
      <c r="F28" s="266"/>
      <c r="G28" s="266"/>
      <c r="H28" s="266"/>
      <c r="I28" s="266"/>
      <c r="J28" s="266"/>
      <c r="K28" s="266"/>
      <c r="L28" s="266"/>
      <c r="M28" s="266"/>
      <c r="N28" s="266"/>
      <c r="O28" s="266"/>
    </row>
    <row r="29" spans="2:17" s="186" customFormat="1" ht="4.5" customHeight="1" thickBot="1"/>
    <row r="30" spans="2:17" s="186" customFormat="1">
      <c r="B30" s="221" t="s">
        <v>99</v>
      </c>
      <c r="C30" s="222" t="s">
        <v>54</v>
      </c>
      <c r="D30" s="222" t="s">
        <v>55</v>
      </c>
      <c r="E30" s="222" t="s">
        <v>56</v>
      </c>
      <c r="F30" s="222" t="s">
        <v>57</v>
      </c>
      <c r="G30" s="222" t="s">
        <v>58</v>
      </c>
      <c r="H30" s="222" t="s">
        <v>59</v>
      </c>
      <c r="I30" s="222" t="s">
        <v>60</v>
      </c>
      <c r="J30" s="222" t="s">
        <v>61</v>
      </c>
      <c r="K30" s="222" t="s">
        <v>62</v>
      </c>
      <c r="L30" s="222" t="s">
        <v>63</v>
      </c>
      <c r="M30" s="222" t="s">
        <v>64</v>
      </c>
      <c r="N30" s="222" t="s">
        <v>65</v>
      </c>
      <c r="O30" s="223" t="s">
        <v>66</v>
      </c>
    </row>
    <row r="31" spans="2:17" s="187" customFormat="1" ht="14.25" customHeight="1">
      <c r="B31" s="174" t="s">
        <v>102</v>
      </c>
      <c r="C31" s="231">
        <v>0</v>
      </c>
      <c r="D31" s="231">
        <v>92.78</v>
      </c>
      <c r="E31" s="231">
        <v>419.03537999999998</v>
      </c>
      <c r="F31" s="231">
        <v>1412.579</v>
      </c>
      <c r="G31" s="231">
        <v>1144.2149999999999</v>
      </c>
      <c r="H31" s="231">
        <v>1164.385</v>
      </c>
      <c r="I31" s="231">
        <v>1784.25</v>
      </c>
      <c r="J31" s="231">
        <v>0</v>
      </c>
      <c r="K31" s="231">
        <v>2002</v>
      </c>
      <c r="L31" s="231">
        <v>0</v>
      </c>
      <c r="M31" s="231"/>
      <c r="N31" s="231"/>
      <c r="O31" s="232">
        <f>SUM(C31:N31)</f>
        <v>8019.2443800000001</v>
      </c>
    </row>
    <row r="32" spans="2:17" s="187" customFormat="1" ht="14.25" customHeight="1">
      <c r="B32" s="174" t="s">
        <v>103</v>
      </c>
      <c r="C32" s="231">
        <v>0</v>
      </c>
      <c r="D32" s="231">
        <v>0</v>
      </c>
      <c r="E32" s="231">
        <v>0</v>
      </c>
      <c r="F32" s="231">
        <v>500.01</v>
      </c>
      <c r="G32" s="231">
        <v>19.899999999999999</v>
      </c>
      <c r="H32" s="231">
        <v>0</v>
      </c>
      <c r="I32" s="231">
        <v>0</v>
      </c>
      <c r="J32" s="231">
        <v>0</v>
      </c>
      <c r="K32" s="231">
        <v>0</v>
      </c>
      <c r="L32" s="231">
        <v>0</v>
      </c>
      <c r="M32" s="231"/>
      <c r="N32" s="231"/>
      <c r="O32" s="232">
        <f>SUM(C32:N32)</f>
        <v>519.91</v>
      </c>
    </row>
    <row r="33" spans="2:16" s="187" customFormat="1" ht="14.25" customHeight="1">
      <c r="B33" s="174" t="s">
        <v>104</v>
      </c>
      <c r="C33" s="231">
        <v>0</v>
      </c>
      <c r="D33" s="231">
        <v>0</v>
      </c>
      <c r="E33" s="231">
        <v>0</v>
      </c>
      <c r="F33" s="231">
        <v>0</v>
      </c>
      <c r="G33" s="231">
        <v>0</v>
      </c>
      <c r="H33" s="231">
        <v>0</v>
      </c>
      <c r="I33" s="231">
        <v>0</v>
      </c>
      <c r="J33" s="231">
        <v>0</v>
      </c>
      <c r="K33" s="231">
        <v>0</v>
      </c>
      <c r="L33" s="231">
        <v>0</v>
      </c>
      <c r="M33" s="231"/>
      <c r="N33" s="231"/>
      <c r="O33" s="232">
        <f t="shared" ref="O33:O39" si="3">SUM(C33:N33)</f>
        <v>0</v>
      </c>
    </row>
    <row r="34" spans="2:16" s="109" customFormat="1" ht="14.25" customHeight="1">
      <c r="B34" s="224" t="s">
        <v>105</v>
      </c>
      <c r="C34" s="225">
        <v>0</v>
      </c>
      <c r="D34" s="225">
        <v>0</v>
      </c>
      <c r="E34" s="225">
        <v>0</v>
      </c>
      <c r="F34" s="225">
        <v>27492.51</v>
      </c>
      <c r="G34" s="225">
        <v>0</v>
      </c>
      <c r="H34" s="225">
        <v>0</v>
      </c>
      <c r="I34" s="225">
        <v>0</v>
      </c>
      <c r="J34" s="225">
        <v>0</v>
      </c>
      <c r="K34" s="225">
        <v>15614.97</v>
      </c>
      <c r="L34" s="225">
        <v>0</v>
      </c>
      <c r="M34" s="225"/>
      <c r="N34" s="225"/>
      <c r="O34" s="232">
        <f t="shared" si="3"/>
        <v>43107.479999999996</v>
      </c>
    </row>
    <row r="35" spans="2:16" s="186" customFormat="1" ht="14.25" customHeight="1">
      <c r="B35" s="233" t="s">
        <v>106</v>
      </c>
      <c r="C35" s="234">
        <v>0</v>
      </c>
      <c r="D35" s="234">
        <v>0</v>
      </c>
      <c r="E35" s="234">
        <v>53.532879999999999</v>
      </c>
      <c r="F35" s="234">
        <v>0</v>
      </c>
      <c r="G35" s="234">
        <v>0</v>
      </c>
      <c r="H35" s="234">
        <v>0</v>
      </c>
      <c r="I35" s="234">
        <v>92.906999999999996</v>
      </c>
      <c r="J35" s="234">
        <v>0</v>
      </c>
      <c r="K35" s="234">
        <v>0</v>
      </c>
      <c r="L35" s="234">
        <v>0</v>
      </c>
      <c r="M35" s="234"/>
      <c r="N35" s="234"/>
      <c r="O35" s="232">
        <f t="shared" si="3"/>
        <v>146.43987999999999</v>
      </c>
    </row>
    <row r="36" spans="2:16" s="187" customFormat="1" ht="14.25" customHeight="1">
      <c r="B36" s="235" t="s">
        <v>107</v>
      </c>
      <c r="C36" s="231">
        <v>0</v>
      </c>
      <c r="D36" s="231">
        <v>0</v>
      </c>
      <c r="E36" s="231">
        <v>6</v>
      </c>
      <c r="F36" s="231">
        <v>0</v>
      </c>
      <c r="G36" s="231">
        <v>0</v>
      </c>
      <c r="H36" s="231">
        <v>0</v>
      </c>
      <c r="I36" s="231">
        <v>1</v>
      </c>
      <c r="J36" s="231">
        <v>0</v>
      </c>
      <c r="K36" s="231">
        <v>0</v>
      </c>
      <c r="L36" s="231">
        <v>0</v>
      </c>
      <c r="M36" s="231"/>
      <c r="N36" s="231"/>
      <c r="O36" s="232">
        <f t="shared" si="3"/>
        <v>7</v>
      </c>
    </row>
    <row r="37" spans="2:16" s="186" customFormat="1" ht="14.25" customHeight="1">
      <c r="B37" s="236" t="s">
        <v>108</v>
      </c>
      <c r="C37" s="237">
        <f>SUM(C38)</f>
        <v>5200</v>
      </c>
      <c r="D37" s="237">
        <f t="shared" ref="D37:N37" si="4">SUM(D38)</f>
        <v>0</v>
      </c>
      <c r="E37" s="237">
        <f t="shared" si="4"/>
        <v>5115.79</v>
      </c>
      <c r="F37" s="237">
        <f t="shared" si="4"/>
        <v>0</v>
      </c>
      <c r="G37" s="237">
        <f t="shared" si="4"/>
        <v>0</v>
      </c>
      <c r="H37" s="237">
        <f t="shared" si="4"/>
        <v>6113.7960000000003</v>
      </c>
      <c r="I37" s="237">
        <f t="shared" si="4"/>
        <v>0</v>
      </c>
      <c r="J37" s="237">
        <f t="shared" si="4"/>
        <v>5238.6379999999999</v>
      </c>
      <c r="K37" s="237">
        <f t="shared" si="4"/>
        <v>5284.7209999999995</v>
      </c>
      <c r="L37" s="237">
        <f t="shared" si="4"/>
        <v>4883.7619999999997</v>
      </c>
      <c r="M37" s="237">
        <f t="shared" si="4"/>
        <v>0</v>
      </c>
      <c r="N37" s="237">
        <f t="shared" si="4"/>
        <v>0</v>
      </c>
      <c r="O37" s="232">
        <f t="shared" si="3"/>
        <v>31836.706999999999</v>
      </c>
    </row>
    <row r="38" spans="2:16" s="186" customFormat="1" ht="14.25" customHeight="1">
      <c r="B38" s="238" t="s">
        <v>118</v>
      </c>
      <c r="C38" s="225">
        <v>5200</v>
      </c>
      <c r="D38" s="225">
        <v>0</v>
      </c>
      <c r="E38" s="225">
        <v>5115.79</v>
      </c>
      <c r="F38" s="225">
        <v>0</v>
      </c>
      <c r="G38" s="225">
        <v>0</v>
      </c>
      <c r="H38" s="225">
        <v>6113.7960000000003</v>
      </c>
      <c r="I38" s="225">
        <v>0</v>
      </c>
      <c r="J38" s="225">
        <v>5238.6379999999999</v>
      </c>
      <c r="K38" s="225">
        <v>5284.7209999999995</v>
      </c>
      <c r="L38" s="225">
        <v>4883.7619999999997</v>
      </c>
      <c r="M38" s="225"/>
      <c r="N38" s="225"/>
      <c r="O38" s="232">
        <f t="shared" si="3"/>
        <v>31836.706999999999</v>
      </c>
    </row>
    <row r="39" spans="2:16" s="186" customFormat="1" ht="15" customHeight="1" thickBot="1">
      <c r="B39" s="213" t="s">
        <v>66</v>
      </c>
      <c r="C39" s="230">
        <f>+C37+C31+C35+C34+C32</f>
        <v>5200</v>
      </c>
      <c r="D39" s="230">
        <f t="shared" ref="D39:N39" si="5">+D37+D31+D35+D34+D32</f>
        <v>92.78</v>
      </c>
      <c r="E39" s="230">
        <f t="shared" si="5"/>
        <v>5588.35826</v>
      </c>
      <c r="F39" s="230">
        <f t="shared" si="5"/>
        <v>29405.098999999998</v>
      </c>
      <c r="G39" s="230">
        <f t="shared" si="5"/>
        <v>1164.115</v>
      </c>
      <c r="H39" s="230">
        <f t="shared" si="5"/>
        <v>7278.1810000000005</v>
      </c>
      <c r="I39" s="230">
        <f t="shared" si="5"/>
        <v>1877.1569999999999</v>
      </c>
      <c r="J39" s="230">
        <f t="shared" si="5"/>
        <v>5238.6379999999999</v>
      </c>
      <c r="K39" s="230">
        <f t="shared" si="5"/>
        <v>22901.690999999999</v>
      </c>
      <c r="L39" s="230">
        <f t="shared" si="5"/>
        <v>4883.7619999999997</v>
      </c>
      <c r="M39" s="230">
        <f t="shared" si="5"/>
        <v>0</v>
      </c>
      <c r="N39" s="230">
        <f t="shared" si="5"/>
        <v>0</v>
      </c>
      <c r="O39" s="232">
        <f t="shared" si="3"/>
        <v>83629.781260000003</v>
      </c>
      <c r="P39" s="187"/>
    </row>
    <row r="40" spans="2:16" s="186" customFormat="1">
      <c r="B40" s="204" t="s">
        <v>91</v>
      </c>
      <c r="C40" s="220"/>
      <c r="D40" s="220"/>
      <c r="E40" s="220"/>
      <c r="F40" s="220"/>
      <c r="G40" s="220"/>
      <c r="H40" s="220"/>
      <c r="I40" s="220"/>
      <c r="J40" s="220"/>
      <c r="K40" s="220"/>
      <c r="L40" s="220"/>
      <c r="M40" s="220"/>
      <c r="N40" s="220"/>
    </row>
    <row r="41" spans="2:16" s="186" customFormat="1" ht="5.25" customHeight="1">
      <c r="B41" s="219"/>
      <c r="C41" s="220"/>
      <c r="D41" s="220"/>
      <c r="E41" s="220"/>
      <c r="F41" s="220"/>
      <c r="G41" s="220"/>
      <c r="H41" s="220"/>
      <c r="I41" s="220"/>
      <c r="J41" s="220"/>
      <c r="K41" s="220"/>
      <c r="L41" s="220"/>
      <c r="M41" s="220"/>
      <c r="N41" s="220"/>
    </row>
    <row r="42" spans="2:16" s="186" customFormat="1">
      <c r="B42" s="266" t="s">
        <v>109</v>
      </c>
      <c r="C42" s="266"/>
      <c r="D42" s="266"/>
      <c r="E42" s="266"/>
      <c r="F42" s="266"/>
      <c r="G42" s="266"/>
      <c r="H42" s="266"/>
      <c r="I42" s="266"/>
      <c r="J42" s="266"/>
      <c r="K42" s="266"/>
      <c r="L42" s="266"/>
      <c r="M42" s="266"/>
      <c r="N42" s="266"/>
      <c r="O42" s="266"/>
    </row>
    <row r="43" spans="2:16" s="186" customFormat="1" ht="4.5" customHeight="1" thickBot="1">
      <c r="B43" s="220"/>
      <c r="C43" s="220"/>
      <c r="D43" s="220"/>
      <c r="E43" s="220"/>
      <c r="F43" s="220"/>
      <c r="G43" s="220"/>
      <c r="H43" s="220"/>
      <c r="I43" s="220"/>
      <c r="J43" s="220"/>
      <c r="K43" s="220"/>
      <c r="L43" s="220"/>
      <c r="M43" s="220"/>
      <c r="N43" s="220"/>
    </row>
    <row r="44" spans="2:16" s="186" customFormat="1">
      <c r="B44" s="221" t="s">
        <v>99</v>
      </c>
      <c r="C44" s="222" t="s">
        <v>54</v>
      </c>
      <c r="D44" s="222" t="s">
        <v>55</v>
      </c>
      <c r="E44" s="222" t="s">
        <v>56</v>
      </c>
      <c r="F44" s="222" t="s">
        <v>57</v>
      </c>
      <c r="G44" s="222" t="s">
        <v>58</v>
      </c>
      <c r="H44" s="222" t="s">
        <v>59</v>
      </c>
      <c r="I44" s="222" t="s">
        <v>60</v>
      </c>
      <c r="J44" s="222" t="s">
        <v>61</v>
      </c>
      <c r="K44" s="222" t="s">
        <v>62</v>
      </c>
      <c r="L44" s="222" t="s">
        <v>63</v>
      </c>
      <c r="M44" s="222" t="s">
        <v>64</v>
      </c>
      <c r="N44" s="222" t="s">
        <v>65</v>
      </c>
      <c r="O44" s="223" t="s">
        <v>66</v>
      </c>
    </row>
    <row r="45" spans="2:16" s="186" customFormat="1">
      <c r="B45" s="235" t="s">
        <v>110</v>
      </c>
      <c r="C45" s="225">
        <v>23</v>
      </c>
      <c r="D45" s="225">
        <v>66.625</v>
      </c>
      <c r="E45" s="225">
        <v>273</v>
      </c>
      <c r="F45" s="225">
        <v>160.01</v>
      </c>
      <c r="G45" s="225">
        <v>101.5</v>
      </c>
      <c r="H45" s="225">
        <v>11.5</v>
      </c>
      <c r="I45" s="225">
        <v>55.7</v>
      </c>
      <c r="J45" s="225">
        <v>214</v>
      </c>
      <c r="K45" s="225">
        <v>18.399999999999999</v>
      </c>
      <c r="L45" s="225">
        <v>165</v>
      </c>
      <c r="M45" s="225"/>
      <c r="N45" s="225"/>
      <c r="O45" s="232">
        <f t="shared" ref="O45:O56" si="6">SUM(C45:N45)</f>
        <v>1088.7350000000001</v>
      </c>
    </row>
    <row r="46" spans="2:16" s="186" customFormat="1">
      <c r="B46" s="235" t="s">
        <v>111</v>
      </c>
      <c r="C46" s="225">
        <v>160.68</v>
      </c>
      <c r="D46" s="225">
        <v>423.291</v>
      </c>
      <c r="E46" s="225">
        <v>574.90599999999995</v>
      </c>
      <c r="F46" s="225">
        <v>858.17100000000005</v>
      </c>
      <c r="G46" s="225">
        <v>1338.6510000000001</v>
      </c>
      <c r="H46" s="225">
        <v>477.19200000000001</v>
      </c>
      <c r="I46" s="225">
        <v>2049.7269999999999</v>
      </c>
      <c r="J46" s="225">
        <v>725.7</v>
      </c>
      <c r="K46" s="225">
        <v>307.09300000000002</v>
      </c>
      <c r="L46" s="225">
        <v>99.239000000000004</v>
      </c>
      <c r="M46" s="225"/>
      <c r="N46" s="225"/>
      <c r="O46" s="232">
        <f t="shared" si="6"/>
        <v>7014.65</v>
      </c>
    </row>
    <row r="47" spans="2:16" s="186" customFormat="1">
      <c r="B47" s="235" t="s">
        <v>321</v>
      </c>
      <c r="C47" s="234">
        <v>0</v>
      </c>
      <c r="D47" s="234">
        <v>0</v>
      </c>
      <c r="E47" s="234">
        <v>0</v>
      </c>
      <c r="F47" s="234">
        <v>0</v>
      </c>
      <c r="G47" s="234">
        <v>0</v>
      </c>
      <c r="H47" s="234">
        <v>0</v>
      </c>
      <c r="I47" s="234">
        <v>0</v>
      </c>
      <c r="J47" s="234">
        <v>0</v>
      </c>
      <c r="K47" s="234">
        <v>0</v>
      </c>
      <c r="L47" s="234">
        <v>17788.689999999999</v>
      </c>
      <c r="M47" s="234"/>
      <c r="N47" s="234"/>
      <c r="O47" s="232">
        <f t="shared" si="6"/>
        <v>17788.689999999999</v>
      </c>
    </row>
    <row r="48" spans="2:16" s="187" customFormat="1">
      <c r="B48" s="239" t="s">
        <v>123</v>
      </c>
      <c r="C48" s="240">
        <v>0</v>
      </c>
      <c r="D48" s="240">
        <v>0</v>
      </c>
      <c r="E48" s="240">
        <v>0</v>
      </c>
      <c r="F48" s="240">
        <v>0</v>
      </c>
      <c r="G48" s="240">
        <v>0</v>
      </c>
      <c r="H48" s="240">
        <v>0</v>
      </c>
      <c r="I48" s="234">
        <v>0</v>
      </c>
      <c r="J48" s="234">
        <v>0</v>
      </c>
      <c r="K48" s="234">
        <v>0</v>
      </c>
      <c r="L48" s="234">
        <v>0</v>
      </c>
      <c r="M48" s="234"/>
      <c r="N48" s="234"/>
      <c r="O48" s="232">
        <f t="shared" ref="O48" si="7">SUM(C48:N48)</f>
        <v>0</v>
      </c>
    </row>
    <row r="49" spans="2:15" s="187" customFormat="1">
      <c r="B49" s="239" t="s">
        <v>124</v>
      </c>
      <c r="C49" s="240">
        <v>0</v>
      </c>
      <c r="D49" s="240">
        <v>48</v>
      </c>
      <c r="E49" s="240">
        <v>0</v>
      </c>
      <c r="F49" s="240">
        <v>150</v>
      </c>
      <c r="G49" s="240">
        <v>0</v>
      </c>
      <c r="H49" s="240">
        <v>133</v>
      </c>
      <c r="I49" s="234">
        <v>0</v>
      </c>
      <c r="J49" s="234">
        <v>0</v>
      </c>
      <c r="K49" s="234">
        <v>0</v>
      </c>
      <c r="L49" s="234">
        <v>0</v>
      </c>
      <c r="M49" s="234"/>
      <c r="N49" s="234"/>
      <c r="O49" s="232">
        <f t="shared" si="6"/>
        <v>331</v>
      </c>
    </row>
    <row r="50" spans="2:15" s="186" customFormat="1">
      <c r="B50" s="233" t="s">
        <v>112</v>
      </c>
      <c r="C50" s="225">
        <v>0</v>
      </c>
      <c r="D50" s="225">
        <v>0</v>
      </c>
      <c r="E50" s="225">
        <v>0</v>
      </c>
      <c r="F50" s="225">
        <v>0</v>
      </c>
      <c r="G50" s="225">
        <v>0</v>
      </c>
      <c r="H50" s="225">
        <v>150</v>
      </c>
      <c r="I50" s="225">
        <f>92.907+2.5+1.82</f>
        <v>97.22699999999999</v>
      </c>
      <c r="J50" s="225">
        <v>0</v>
      </c>
      <c r="K50" s="225">
        <v>0</v>
      </c>
      <c r="L50" s="225">
        <v>20</v>
      </c>
      <c r="M50" s="225"/>
      <c r="N50" s="225"/>
      <c r="O50" s="232">
        <f t="shared" si="6"/>
        <v>267.22699999999998</v>
      </c>
    </row>
    <row r="51" spans="2:15" s="186" customFormat="1">
      <c r="B51" s="241" t="s">
        <v>113</v>
      </c>
      <c r="C51" s="234">
        <v>0</v>
      </c>
      <c r="D51" s="234">
        <v>0</v>
      </c>
      <c r="E51" s="234">
        <v>0</v>
      </c>
      <c r="F51" s="234">
        <v>0</v>
      </c>
      <c r="G51" s="242">
        <v>0</v>
      </c>
      <c r="H51" s="242">
        <v>6</v>
      </c>
      <c r="I51" s="242">
        <v>3</v>
      </c>
      <c r="J51" s="242">
        <v>0</v>
      </c>
      <c r="K51" s="242">
        <v>0</v>
      </c>
      <c r="L51" s="242">
        <v>2</v>
      </c>
      <c r="M51" s="242"/>
      <c r="N51" s="242"/>
      <c r="O51" s="232">
        <f t="shared" si="6"/>
        <v>11</v>
      </c>
    </row>
    <row r="52" spans="2:15" s="186" customFormat="1">
      <c r="B52" s="243" t="s">
        <v>108</v>
      </c>
      <c r="C52" s="244">
        <f>SUM(C53:C55)</f>
        <v>746.30899999999997</v>
      </c>
      <c r="D52" s="244">
        <f>SUM(D53:D55)</f>
        <v>518.56299999999999</v>
      </c>
      <c r="E52" s="244">
        <f t="shared" ref="E52:N52" si="8">SUM(E53:E55)</f>
        <v>721.32999999999993</v>
      </c>
      <c r="F52" s="244">
        <f t="shared" si="8"/>
        <v>1255.6189999999999</v>
      </c>
      <c r="G52" s="244">
        <f t="shared" si="8"/>
        <v>1007.8879999999999</v>
      </c>
      <c r="H52" s="244">
        <f t="shared" si="8"/>
        <v>735.39699999999993</v>
      </c>
      <c r="I52" s="244">
        <f t="shared" si="8"/>
        <v>1067.0809999999999</v>
      </c>
      <c r="J52" s="244">
        <f t="shared" si="8"/>
        <v>1188.0010000000002</v>
      </c>
      <c r="K52" s="244">
        <f t="shared" si="8"/>
        <v>1008.26</v>
      </c>
      <c r="L52" s="244">
        <f t="shared" si="8"/>
        <v>821.48</v>
      </c>
      <c r="M52" s="244">
        <f t="shared" si="8"/>
        <v>0</v>
      </c>
      <c r="N52" s="244">
        <f t="shared" si="8"/>
        <v>0</v>
      </c>
      <c r="O52" s="232">
        <f t="shared" si="6"/>
        <v>9069.9279999999999</v>
      </c>
    </row>
    <row r="53" spans="2:15" s="186" customFormat="1">
      <c r="B53" s="238" t="s">
        <v>119</v>
      </c>
      <c r="C53" s="225">
        <v>306.87599999999998</v>
      </c>
      <c r="D53" s="225">
        <v>209.98</v>
      </c>
      <c r="E53" s="234">
        <v>429.17</v>
      </c>
      <c r="F53" s="234">
        <v>529.77599999999995</v>
      </c>
      <c r="G53" s="242">
        <v>414.86500000000001</v>
      </c>
      <c r="H53" s="242">
        <v>358.40100000000001</v>
      </c>
      <c r="I53" s="242">
        <v>659.9</v>
      </c>
      <c r="J53" s="242">
        <v>488.54</v>
      </c>
      <c r="K53" s="242">
        <v>394.88</v>
      </c>
      <c r="L53" s="242">
        <v>368.74</v>
      </c>
      <c r="M53" s="242"/>
      <c r="N53" s="242"/>
      <c r="O53" s="232">
        <f t="shared" si="6"/>
        <v>4161.1280000000006</v>
      </c>
    </row>
    <row r="54" spans="2:15" s="186" customFormat="1">
      <c r="B54" s="238" t="s">
        <v>120</v>
      </c>
      <c r="C54" s="225">
        <v>160.06100000000001</v>
      </c>
      <c r="D54" s="225">
        <v>149.88300000000001</v>
      </c>
      <c r="E54" s="234">
        <v>137.88</v>
      </c>
      <c r="F54" s="234">
        <v>282.41000000000003</v>
      </c>
      <c r="G54" s="242">
        <v>241.41</v>
      </c>
      <c r="H54" s="242">
        <v>194.53200000000001</v>
      </c>
      <c r="I54" s="242">
        <v>220.39</v>
      </c>
      <c r="J54" s="242">
        <v>299.85000000000002</v>
      </c>
      <c r="K54" s="242">
        <v>233</v>
      </c>
      <c r="L54" s="242">
        <v>209.66</v>
      </c>
      <c r="M54" s="242"/>
      <c r="N54" s="242"/>
      <c r="O54" s="232">
        <f t="shared" si="6"/>
        <v>2129.0759999999996</v>
      </c>
    </row>
    <row r="55" spans="2:15" s="186" customFormat="1">
      <c r="B55" s="238" t="s">
        <v>121</v>
      </c>
      <c r="C55" s="225">
        <v>279.37200000000001</v>
      </c>
      <c r="D55" s="225">
        <v>158.69999999999999</v>
      </c>
      <c r="E55" s="234">
        <v>154.28</v>
      </c>
      <c r="F55" s="234">
        <v>443.43299999999999</v>
      </c>
      <c r="G55" s="242">
        <v>351.613</v>
      </c>
      <c r="H55" s="242">
        <v>182.464</v>
      </c>
      <c r="I55" s="242">
        <v>186.791</v>
      </c>
      <c r="J55" s="242">
        <v>399.61099999999999</v>
      </c>
      <c r="K55" s="242">
        <v>380.38</v>
      </c>
      <c r="L55" s="242">
        <v>243.08</v>
      </c>
      <c r="M55" s="242"/>
      <c r="N55" s="242"/>
      <c r="O55" s="232">
        <f t="shared" si="6"/>
        <v>2779.7239999999997</v>
      </c>
    </row>
    <row r="56" spans="2:15" ht="12" customHeight="1" thickBot="1">
      <c r="B56" s="245" t="s">
        <v>66</v>
      </c>
      <c r="C56" s="246">
        <f>SUM(C45,C46,C47:C47,C48,C49,C50,C52)</f>
        <v>929.98900000000003</v>
      </c>
      <c r="D56" s="246">
        <f t="shared" ref="D56:N56" si="9">SUM(D45,D46,D47:D47,D48,D49,D50,D52)</f>
        <v>1056.4789999999998</v>
      </c>
      <c r="E56" s="246">
        <f t="shared" si="9"/>
        <v>1569.2359999999999</v>
      </c>
      <c r="F56" s="246">
        <f t="shared" si="9"/>
        <v>2423.8000000000002</v>
      </c>
      <c r="G56" s="246">
        <f t="shared" si="9"/>
        <v>2448.0389999999998</v>
      </c>
      <c r="H56" s="246">
        <f t="shared" si="9"/>
        <v>1507.0889999999999</v>
      </c>
      <c r="I56" s="246">
        <f t="shared" si="9"/>
        <v>3269.7349999999997</v>
      </c>
      <c r="J56" s="246">
        <f t="shared" si="9"/>
        <v>2127.701</v>
      </c>
      <c r="K56" s="246">
        <f t="shared" si="9"/>
        <v>1333.7529999999999</v>
      </c>
      <c r="L56" s="246">
        <f t="shared" si="9"/>
        <v>18894.409</v>
      </c>
      <c r="M56" s="246">
        <f t="shared" si="9"/>
        <v>0</v>
      </c>
      <c r="N56" s="246">
        <f t="shared" si="9"/>
        <v>0</v>
      </c>
      <c r="O56" s="232">
        <f t="shared" si="6"/>
        <v>35560.229999999996</v>
      </c>
    </row>
    <row r="57" spans="2:15">
      <c r="B57" s="204" t="s">
        <v>91</v>
      </c>
    </row>
    <row r="58" spans="2:15">
      <c r="B58" s="266" t="s">
        <v>114</v>
      </c>
      <c r="C58" s="266"/>
      <c r="D58" s="266"/>
      <c r="E58" s="266"/>
      <c r="F58" s="266"/>
      <c r="G58" s="266"/>
      <c r="H58" s="266"/>
      <c r="I58" s="266"/>
      <c r="J58" s="266"/>
      <c r="K58" s="266"/>
      <c r="L58" s="266"/>
      <c r="M58" s="266"/>
      <c r="N58" s="266"/>
      <c r="O58" s="266"/>
    </row>
    <row r="59" spans="2:15" ht="4.5" customHeight="1" thickBot="1"/>
    <row r="60" spans="2:15">
      <c r="B60" s="221" t="s">
        <v>99</v>
      </c>
      <c r="C60" s="222" t="s">
        <v>54</v>
      </c>
      <c r="D60" s="222" t="s">
        <v>55</v>
      </c>
      <c r="E60" s="222" t="s">
        <v>56</v>
      </c>
      <c r="F60" s="222" t="s">
        <v>57</v>
      </c>
      <c r="G60" s="222" t="s">
        <v>58</v>
      </c>
      <c r="H60" s="222" t="s">
        <v>59</v>
      </c>
      <c r="I60" s="222" t="s">
        <v>60</v>
      </c>
      <c r="J60" s="222" t="s">
        <v>61</v>
      </c>
      <c r="K60" s="222" t="s">
        <v>62</v>
      </c>
      <c r="L60" s="222" t="s">
        <v>63</v>
      </c>
      <c r="M60" s="222" t="s">
        <v>64</v>
      </c>
      <c r="N60" s="222" t="s">
        <v>65</v>
      </c>
      <c r="O60" s="223" t="s">
        <v>66</v>
      </c>
    </row>
    <row r="61" spans="2:15">
      <c r="B61" s="235" t="s">
        <v>39</v>
      </c>
      <c r="C61" s="247">
        <v>100</v>
      </c>
      <c r="D61" s="247">
        <v>145</v>
      </c>
      <c r="E61" s="247">
        <v>240</v>
      </c>
      <c r="F61" s="247">
        <v>84</v>
      </c>
      <c r="G61" s="247">
        <v>32</v>
      </c>
      <c r="H61" s="247">
        <v>68</v>
      </c>
      <c r="I61" s="247">
        <v>181</v>
      </c>
      <c r="J61" s="247">
        <v>72</v>
      </c>
      <c r="K61" s="247">
        <v>32</v>
      </c>
      <c r="L61" s="247">
        <v>81</v>
      </c>
      <c r="M61" s="247"/>
      <c r="N61" s="247"/>
      <c r="O61" s="248">
        <f>SUM(C61:N61)</f>
        <v>1035</v>
      </c>
    </row>
    <row r="62" spans="2:15">
      <c r="B62" s="235" t="s">
        <v>115</v>
      </c>
      <c r="C62" s="247">
        <v>0</v>
      </c>
      <c r="D62" s="247">
        <v>0</v>
      </c>
      <c r="E62" s="247">
        <v>0</v>
      </c>
      <c r="F62" s="247">
        <v>1776</v>
      </c>
      <c r="G62" s="247">
        <v>0</v>
      </c>
      <c r="H62" s="247">
        <v>0</v>
      </c>
      <c r="I62" s="247">
        <v>0</v>
      </c>
      <c r="J62" s="247">
        <v>0</v>
      </c>
      <c r="K62" s="247">
        <v>0</v>
      </c>
      <c r="L62" s="247">
        <v>0</v>
      </c>
      <c r="M62" s="247"/>
      <c r="N62" s="247"/>
      <c r="O62" s="248">
        <f>SUM(C62:N62)</f>
        <v>1776</v>
      </c>
    </row>
    <row r="63" spans="2:15" ht="12.75" thickBot="1">
      <c r="B63" s="213" t="s">
        <v>66</v>
      </c>
      <c r="C63" s="245">
        <f t="shared" ref="C63:N63" si="10">SUM(C61:C62)</f>
        <v>100</v>
      </c>
      <c r="D63" s="245">
        <f t="shared" si="10"/>
        <v>145</v>
      </c>
      <c r="E63" s="245">
        <f t="shared" si="10"/>
        <v>240</v>
      </c>
      <c r="F63" s="245">
        <f t="shared" si="10"/>
        <v>1860</v>
      </c>
      <c r="G63" s="245">
        <f t="shared" si="10"/>
        <v>32</v>
      </c>
      <c r="H63" s="245">
        <f t="shared" si="10"/>
        <v>68</v>
      </c>
      <c r="I63" s="245">
        <f t="shared" si="10"/>
        <v>181</v>
      </c>
      <c r="J63" s="245">
        <f t="shared" si="10"/>
        <v>72</v>
      </c>
      <c r="K63" s="245">
        <f t="shared" si="10"/>
        <v>32</v>
      </c>
      <c r="L63" s="245">
        <f t="shared" si="10"/>
        <v>81</v>
      </c>
      <c r="M63" s="245">
        <f t="shared" si="10"/>
        <v>0</v>
      </c>
      <c r="N63" s="245">
        <f t="shared" si="10"/>
        <v>0</v>
      </c>
      <c r="O63" s="248">
        <f>SUM(C63:N63)</f>
        <v>2811</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view="pageBreakPreview" zoomScaleNormal="100" workbookViewId="0">
      <selection activeCell="A36" sqref="A36"/>
    </sheetView>
  </sheetViews>
  <sheetFormatPr baseColWidth="10" defaultRowHeight="12.75"/>
  <cols>
    <col min="1" max="1" width="28.85546875" style="5" bestFit="1" customWidth="1"/>
    <col min="2" max="2" width="8" style="5" customWidth="1"/>
    <col min="3" max="3" width="8.140625" style="5" customWidth="1"/>
    <col min="4" max="4" width="9.140625" style="5" customWidth="1"/>
    <col min="5" max="5" width="8.7109375" style="5" customWidth="1"/>
    <col min="6" max="6" width="10.42578125" style="5" customWidth="1"/>
    <col min="7" max="7" width="9.28515625" style="5" customWidth="1"/>
    <col min="8" max="8" width="9" style="5" hidden="1" customWidth="1"/>
    <col min="9" max="10" width="12.140625" style="5" bestFit="1" customWidth="1"/>
    <col min="11" max="16384" width="11.42578125" style="5"/>
  </cols>
  <sheetData>
    <row r="1" spans="1:12">
      <c r="E1" s="5" t="s">
        <v>125</v>
      </c>
    </row>
    <row r="2" spans="1:12">
      <c r="E2" s="5" t="s">
        <v>126</v>
      </c>
    </row>
    <row r="3" spans="1:12" ht="3" customHeight="1">
      <c r="L3" s="5" t="s">
        <v>127</v>
      </c>
    </row>
    <row r="4" spans="1:12">
      <c r="A4" s="46" t="s">
        <v>128</v>
      </c>
      <c r="B4" s="6" t="s">
        <v>129</v>
      </c>
      <c r="I4" s="7" t="s">
        <v>130</v>
      </c>
      <c r="J4" s="297" t="s">
        <v>322</v>
      </c>
      <c r="K4" s="297"/>
    </row>
    <row r="5" spans="1:12">
      <c r="I5" s="7" t="s">
        <v>131</v>
      </c>
      <c r="J5" s="297">
        <v>2011</v>
      </c>
      <c r="K5" s="297"/>
    </row>
    <row r="6" spans="1:12" ht="15.75" thickBot="1">
      <c r="E6" s="8" t="s">
        <v>132</v>
      </c>
    </row>
    <row r="7" spans="1:12" ht="13.5" thickBot="1">
      <c r="A7" s="278" t="s">
        <v>133</v>
      </c>
      <c r="B7" s="298" t="s">
        <v>14</v>
      </c>
      <c r="C7" s="298"/>
      <c r="D7" s="298"/>
      <c r="E7" s="298"/>
      <c r="F7" s="298"/>
      <c r="G7" s="298"/>
      <c r="I7" s="298" t="s">
        <v>134</v>
      </c>
      <c r="J7" s="298"/>
      <c r="K7" s="298"/>
      <c r="L7" s="7"/>
    </row>
    <row r="8" spans="1:12" ht="13.5" thickBot="1">
      <c r="A8" s="278"/>
      <c r="B8" s="270" t="s">
        <v>30</v>
      </c>
      <c r="C8" s="270"/>
      <c r="D8" s="270" t="s">
        <v>31</v>
      </c>
      <c r="E8" s="270"/>
      <c r="F8" s="270" t="s">
        <v>135</v>
      </c>
      <c r="G8" s="270"/>
      <c r="I8" s="9" t="s">
        <v>136</v>
      </c>
      <c r="J8" s="9" t="s">
        <v>137</v>
      </c>
      <c r="K8" s="9" t="s">
        <v>135</v>
      </c>
    </row>
    <row r="9" spans="1:12" ht="13.5" thickBot="1">
      <c r="A9" s="278"/>
      <c r="B9" s="270" t="s">
        <v>138</v>
      </c>
      <c r="C9" s="270"/>
      <c r="D9" s="270" t="s">
        <v>138</v>
      </c>
      <c r="E9" s="270"/>
      <c r="F9" s="270" t="s">
        <v>139</v>
      </c>
      <c r="G9" s="270"/>
      <c r="I9" s="9" t="s">
        <v>138</v>
      </c>
      <c r="J9" s="9" t="s">
        <v>138</v>
      </c>
      <c r="K9" s="9" t="s">
        <v>139</v>
      </c>
    </row>
    <row r="10" spans="1:12" ht="13.5" thickBot="1">
      <c r="A10" s="10" t="s">
        <v>140</v>
      </c>
      <c r="B10" s="289"/>
      <c r="C10" s="290"/>
      <c r="D10" s="281"/>
      <c r="E10" s="281"/>
      <c r="F10" s="286"/>
      <c r="G10" s="286"/>
      <c r="H10" s="7"/>
      <c r="I10" s="11">
        <v>165</v>
      </c>
      <c r="J10" s="11">
        <v>99.239000000000004</v>
      </c>
      <c r="K10" s="12">
        <v>2</v>
      </c>
    </row>
    <row r="11" spans="1:12" ht="13.5" thickBot="1">
      <c r="A11" s="13" t="s">
        <v>141</v>
      </c>
      <c r="B11" s="289"/>
      <c r="C11" s="290"/>
      <c r="D11" s="289"/>
      <c r="E11" s="290"/>
      <c r="F11" s="287"/>
      <c r="G11" s="288"/>
      <c r="H11" s="7"/>
      <c r="I11" s="14">
        <v>21991.048999999999</v>
      </c>
      <c r="J11" s="14">
        <v>137092.29699999999</v>
      </c>
      <c r="K11" s="14">
        <v>352</v>
      </c>
    </row>
    <row r="12" spans="1:12" ht="13.5" thickBot="1">
      <c r="A12" s="10" t="s">
        <v>142</v>
      </c>
      <c r="B12" s="289"/>
      <c r="C12" s="290"/>
      <c r="D12" s="281"/>
      <c r="E12" s="281"/>
      <c r="F12" s="286"/>
      <c r="G12" s="286"/>
      <c r="I12" s="11"/>
      <c r="J12" s="11"/>
      <c r="K12" s="12"/>
    </row>
    <row r="13" spans="1:12" ht="13.5" thickBot="1">
      <c r="A13" s="10" t="s">
        <v>143</v>
      </c>
      <c r="B13" s="289"/>
      <c r="C13" s="290"/>
      <c r="D13" s="295"/>
      <c r="E13" s="296"/>
      <c r="F13" s="287"/>
      <c r="G13" s="288"/>
      <c r="I13" s="11">
        <v>20</v>
      </c>
      <c r="J13" s="11"/>
      <c r="K13" s="12"/>
    </row>
    <row r="14" spans="1:12" ht="13.5" thickBot="1">
      <c r="A14" s="10" t="s">
        <v>144</v>
      </c>
      <c r="B14" s="285"/>
      <c r="C14" s="285"/>
      <c r="D14" s="293"/>
      <c r="E14" s="294"/>
      <c r="F14" s="286"/>
      <c r="G14" s="286"/>
      <c r="I14" s="11"/>
      <c r="J14" s="11"/>
      <c r="K14" s="12"/>
    </row>
    <row r="15" spans="1:12" ht="13.5" thickBot="1">
      <c r="A15" s="15" t="s">
        <v>145</v>
      </c>
      <c r="B15" s="281"/>
      <c r="C15" s="281"/>
      <c r="D15" s="279"/>
      <c r="E15" s="279"/>
      <c r="F15" s="286"/>
      <c r="G15" s="286"/>
      <c r="H15" s="7"/>
      <c r="I15" s="11"/>
      <c r="J15" s="11"/>
      <c r="K15" s="12"/>
    </row>
    <row r="16" spans="1:12" ht="13.5" thickBot="1">
      <c r="A16" s="13" t="s">
        <v>146</v>
      </c>
      <c r="B16" s="281"/>
      <c r="C16" s="281"/>
      <c r="D16" s="279"/>
      <c r="E16" s="279"/>
      <c r="F16" s="286"/>
      <c r="G16" s="286"/>
      <c r="H16" s="7"/>
      <c r="I16" s="11"/>
      <c r="J16" s="11"/>
      <c r="K16" s="12"/>
    </row>
    <row r="17" spans="1:11" ht="13.5" thickBot="1">
      <c r="A17" s="13" t="s">
        <v>321</v>
      </c>
      <c r="B17" s="281"/>
      <c r="C17" s="281"/>
      <c r="D17" s="279"/>
      <c r="E17" s="279"/>
      <c r="F17" s="286"/>
      <c r="G17" s="286"/>
      <c r="H17" s="7"/>
      <c r="I17" s="11"/>
      <c r="J17" s="11">
        <v>17788.689999999999</v>
      </c>
      <c r="K17" s="12">
        <v>2</v>
      </c>
    </row>
    <row r="18" spans="1:11" ht="13.5" thickBot="1">
      <c r="A18" s="13" t="s">
        <v>147</v>
      </c>
      <c r="B18" s="281"/>
      <c r="C18" s="281"/>
      <c r="D18" s="279"/>
      <c r="E18" s="279"/>
      <c r="F18" s="286"/>
      <c r="G18" s="286"/>
      <c r="H18" s="7"/>
      <c r="I18" s="11"/>
      <c r="J18" s="11"/>
      <c r="K18" s="12"/>
    </row>
    <row r="19" spans="1:11" ht="13.5" thickBot="1">
      <c r="A19" s="13" t="s">
        <v>148</v>
      </c>
      <c r="B19" s="285"/>
      <c r="C19" s="285"/>
      <c r="D19" s="279"/>
      <c r="E19" s="279"/>
      <c r="F19" s="286"/>
      <c r="G19" s="286"/>
      <c r="H19" s="7"/>
      <c r="I19" s="11"/>
      <c r="J19" s="11"/>
      <c r="K19" s="12"/>
    </row>
    <row r="20" spans="1:11" ht="15" customHeight="1" thickBot="1">
      <c r="A20" s="16" t="s">
        <v>149</v>
      </c>
      <c r="B20" s="285"/>
      <c r="C20" s="285"/>
      <c r="D20" s="279"/>
      <c r="E20" s="279"/>
      <c r="F20" s="286"/>
      <c r="G20" s="286"/>
      <c r="H20" s="7"/>
      <c r="I20" s="11"/>
      <c r="J20" s="17"/>
      <c r="K20" s="12"/>
    </row>
    <row r="21" spans="1:11" ht="15" customHeight="1" thickBot="1">
      <c r="A21" s="18" t="s">
        <v>118</v>
      </c>
      <c r="B21" s="289">
        <v>4883.7619999999997</v>
      </c>
      <c r="C21" s="290"/>
      <c r="D21" s="291"/>
      <c r="E21" s="292"/>
      <c r="F21" s="287">
        <v>1</v>
      </c>
      <c r="G21" s="288"/>
      <c r="H21" s="7"/>
      <c r="I21" s="11"/>
      <c r="J21" s="17"/>
      <c r="K21" s="12"/>
    </row>
    <row r="22" spans="1:11" ht="15" customHeight="1" thickBot="1">
      <c r="A22" s="18" t="s">
        <v>119</v>
      </c>
      <c r="B22" s="285"/>
      <c r="C22" s="285"/>
      <c r="D22" s="279"/>
      <c r="E22" s="279"/>
      <c r="F22" s="286"/>
      <c r="G22" s="286"/>
      <c r="H22" s="7"/>
      <c r="I22" s="11"/>
      <c r="J22" s="17">
        <v>368.74</v>
      </c>
      <c r="K22" s="12">
        <v>3</v>
      </c>
    </row>
    <row r="23" spans="1:11" ht="15" customHeight="1" thickBot="1">
      <c r="A23" s="18" t="s">
        <v>121</v>
      </c>
      <c r="B23" s="285"/>
      <c r="C23" s="285"/>
      <c r="D23" s="279"/>
      <c r="E23" s="279"/>
      <c r="F23" s="286"/>
      <c r="G23" s="286"/>
      <c r="H23" s="7"/>
      <c r="I23" s="11"/>
      <c r="J23" s="17">
        <v>243.08</v>
      </c>
      <c r="K23" s="12"/>
    </row>
    <row r="24" spans="1:11" ht="15" customHeight="1" thickBot="1">
      <c r="A24" s="18" t="s">
        <v>120</v>
      </c>
      <c r="B24" s="285"/>
      <c r="C24" s="285"/>
      <c r="D24" s="279"/>
      <c r="E24" s="279"/>
      <c r="F24" s="286"/>
      <c r="G24" s="286"/>
      <c r="H24" s="7"/>
      <c r="I24" s="11"/>
      <c r="J24" s="17">
        <v>209.66</v>
      </c>
      <c r="K24" s="12"/>
    </row>
    <row r="25" spans="1:11" ht="16.5" thickBot="1">
      <c r="A25" s="15" t="s">
        <v>150</v>
      </c>
      <c r="B25" s="279"/>
      <c r="C25" s="279"/>
      <c r="D25" s="279"/>
      <c r="E25" s="279"/>
      <c r="F25" s="287"/>
      <c r="G25" s="288"/>
      <c r="H25" s="19"/>
      <c r="I25" s="11"/>
      <c r="J25" s="17"/>
      <c r="K25" s="12"/>
    </row>
    <row r="26" spans="1:11" ht="16.5" thickBot="1">
      <c r="A26" s="13" t="s">
        <v>151</v>
      </c>
      <c r="B26" s="285"/>
      <c r="C26" s="285"/>
      <c r="D26" s="279"/>
      <c r="E26" s="279"/>
      <c r="F26" s="286"/>
      <c r="G26" s="286"/>
      <c r="H26" s="19"/>
      <c r="I26" s="11">
        <v>33417.307000000001</v>
      </c>
      <c r="J26" s="11"/>
      <c r="K26" s="12">
        <v>7</v>
      </c>
    </row>
    <row r="27" spans="1:11" ht="13.5" thickBot="1">
      <c r="A27" s="15" t="s">
        <v>152</v>
      </c>
      <c r="B27" s="281">
        <f>SUM(B10:C25)</f>
        <v>4883.7619999999997</v>
      </c>
      <c r="C27" s="281"/>
      <c r="D27" s="281">
        <f>SUM(D10:E25)</f>
        <v>0</v>
      </c>
      <c r="E27" s="281"/>
      <c r="F27" s="285">
        <f>SUM(F10:G25)</f>
        <v>1</v>
      </c>
      <c r="G27" s="285"/>
      <c r="I27" s="11">
        <f>SUM(I10:I26)</f>
        <v>55593.356</v>
      </c>
      <c r="J27" s="11">
        <f>SUM(J10:J26)</f>
        <v>155801.70599999998</v>
      </c>
      <c r="K27" s="11">
        <f>SUM(K10:K26)</f>
        <v>366</v>
      </c>
    </row>
    <row r="28" spans="1:11" ht="13.5" thickBot="1">
      <c r="A28" s="20"/>
      <c r="B28" s="21"/>
      <c r="C28" s="21"/>
      <c r="D28" s="279"/>
      <c r="E28" s="279"/>
      <c r="F28" s="22"/>
      <c r="G28" s="22"/>
      <c r="I28" s="23"/>
      <c r="J28" s="23"/>
      <c r="K28" s="24"/>
    </row>
    <row r="29" spans="1:11" ht="13.5" thickBot="1">
      <c r="A29" s="25" t="s">
        <v>153</v>
      </c>
      <c r="B29" s="280"/>
      <c r="C29" s="280"/>
      <c r="D29" s="281">
        <v>886851.27</v>
      </c>
      <c r="E29" s="281">
        <v>886851.26984126982</v>
      </c>
      <c r="F29" s="282">
        <v>10</v>
      </c>
      <c r="G29" s="282"/>
      <c r="I29" s="26"/>
      <c r="J29" s="27"/>
      <c r="K29" s="28"/>
    </row>
    <row r="30" spans="1:11" ht="13.5" thickBot="1">
      <c r="A30" s="29" t="s">
        <v>66</v>
      </c>
      <c r="B30" s="283">
        <f>B27+B29</f>
        <v>4883.7619999999997</v>
      </c>
      <c r="C30" s="283"/>
      <c r="D30" s="283">
        <f>SUM(D29+D27)</f>
        <v>886851.27</v>
      </c>
      <c r="E30" s="283"/>
      <c r="F30" s="284">
        <f>SUM(F29+F27)</f>
        <v>11</v>
      </c>
      <c r="G30" s="284"/>
      <c r="I30" s="30">
        <f>I27</f>
        <v>55593.356</v>
      </c>
      <c r="J30" s="31">
        <f>J27</f>
        <v>155801.70599999998</v>
      </c>
      <c r="K30" s="32">
        <f>K27+K29</f>
        <v>366</v>
      </c>
    </row>
    <row r="31" spans="1:11" ht="5.25" customHeight="1">
      <c r="A31" s="33"/>
      <c r="B31" s="34"/>
      <c r="C31" s="34"/>
      <c r="D31" s="35"/>
      <c r="E31" s="35"/>
      <c r="F31" s="36"/>
      <c r="G31" s="37"/>
      <c r="I31" s="277"/>
      <c r="J31" s="277"/>
      <c r="K31" s="38"/>
    </row>
    <row r="32" spans="1:11" ht="13.5" thickBot="1">
      <c r="A32" s="6"/>
    </row>
    <row r="33" spans="1:11" ht="13.5" thickBot="1">
      <c r="A33" s="270"/>
      <c r="B33" s="278" t="s">
        <v>154</v>
      </c>
      <c r="C33" s="278"/>
      <c r="D33" s="278" t="s">
        <v>155</v>
      </c>
      <c r="E33" s="278"/>
      <c r="F33" s="278" t="s">
        <v>139</v>
      </c>
      <c r="G33" s="278"/>
      <c r="H33" s="39"/>
      <c r="J33" s="270" t="s">
        <v>156</v>
      </c>
      <c r="K33" s="270"/>
    </row>
    <row r="34" spans="1:11" ht="26.25" thickBot="1">
      <c r="A34" s="270"/>
      <c r="B34" s="278"/>
      <c r="C34" s="278"/>
      <c r="D34" s="278"/>
      <c r="E34" s="278"/>
      <c r="F34" s="40" t="s">
        <v>157</v>
      </c>
      <c r="G34" s="40" t="s">
        <v>158</v>
      </c>
      <c r="J34" s="10" t="s">
        <v>159</v>
      </c>
      <c r="K34" s="10" t="s">
        <v>160</v>
      </c>
    </row>
    <row r="35" spans="1:11" ht="13.5" thickBot="1">
      <c r="A35" s="10" t="s">
        <v>161</v>
      </c>
      <c r="B35" s="41">
        <v>44</v>
      </c>
      <c r="C35" s="41">
        <v>37</v>
      </c>
      <c r="D35" s="40"/>
      <c r="E35" s="40"/>
      <c r="F35" s="40"/>
      <c r="G35" s="40"/>
      <c r="H35" s="20"/>
      <c r="J35" s="42"/>
      <c r="K35" s="42"/>
    </row>
    <row r="36" spans="1:11" ht="13.5" thickBot="1">
      <c r="A36" s="10" t="s">
        <v>162</v>
      </c>
      <c r="B36" s="10" t="s">
        <v>136</v>
      </c>
      <c r="C36" s="9" t="s">
        <v>137</v>
      </c>
      <c r="D36" s="10" t="s">
        <v>136</v>
      </c>
      <c r="E36" s="10" t="s">
        <v>137</v>
      </c>
      <c r="F36" s="9" t="s">
        <v>136</v>
      </c>
      <c r="G36" s="10" t="s">
        <v>137</v>
      </c>
      <c r="H36" s="20"/>
      <c r="J36" s="20"/>
      <c r="K36" s="20"/>
    </row>
    <row r="37" spans="1:11" ht="13.5" thickBot="1">
      <c r="B37" s="272" t="s">
        <v>154</v>
      </c>
      <c r="C37" s="273"/>
      <c r="D37" s="273"/>
      <c r="E37" s="274"/>
      <c r="F37" s="10"/>
      <c r="G37" s="10"/>
      <c r="H37" s="20"/>
      <c r="J37" s="20"/>
      <c r="K37" s="20"/>
    </row>
    <row r="38" spans="1:11" ht="13.5" thickBot="1">
      <c r="A38" s="275" t="s">
        <v>163</v>
      </c>
      <c r="B38" s="10" t="s">
        <v>164</v>
      </c>
      <c r="C38" s="272" t="s">
        <v>42</v>
      </c>
      <c r="D38" s="274"/>
      <c r="E38" s="272" t="s">
        <v>43</v>
      </c>
      <c r="F38" s="274"/>
      <c r="G38" s="10" t="s">
        <v>66</v>
      </c>
      <c r="H38" s="20"/>
      <c r="J38" s="20"/>
      <c r="K38" s="20"/>
    </row>
    <row r="39" spans="1:11" ht="13.5" thickBot="1">
      <c r="A39" s="276"/>
      <c r="B39" s="9">
        <v>0</v>
      </c>
      <c r="C39" s="272">
        <v>0</v>
      </c>
      <c r="D39" s="274"/>
      <c r="E39" s="272">
        <v>0</v>
      </c>
      <c r="F39" s="274"/>
      <c r="G39" s="12">
        <f>B39+C39+E39</f>
        <v>0</v>
      </c>
      <c r="H39" s="20"/>
      <c r="J39" s="20"/>
      <c r="K39" s="20"/>
    </row>
    <row r="40" spans="1:11" s="6" customFormat="1">
      <c r="A40" s="6" t="s">
        <v>165</v>
      </c>
    </row>
    <row r="41" spans="1:11" s="6" customFormat="1">
      <c r="A41" s="6" t="s">
        <v>166</v>
      </c>
    </row>
    <row r="42" spans="1:11">
      <c r="A42" s="6" t="s">
        <v>46</v>
      </c>
    </row>
    <row r="43" spans="1:11" ht="13.5" thickBot="1"/>
    <row r="44" spans="1:11" ht="13.5" thickBot="1">
      <c r="A44" s="271" t="s">
        <v>167</v>
      </c>
      <c r="B44" s="271"/>
      <c r="C44" s="271"/>
      <c r="D44" s="271"/>
      <c r="E44" s="271"/>
      <c r="F44" s="270"/>
      <c r="G44" s="270"/>
    </row>
    <row r="45" spans="1:11" ht="13.5" thickBot="1">
      <c r="A45" s="271" t="s">
        <v>168</v>
      </c>
      <c r="B45" s="271"/>
      <c r="C45" s="271"/>
      <c r="D45" s="271"/>
      <c r="E45" s="271"/>
      <c r="F45" s="270"/>
      <c r="G45" s="270"/>
      <c r="H45" s="5" t="s">
        <v>169</v>
      </c>
      <c r="I45" s="43" t="s">
        <v>170</v>
      </c>
    </row>
    <row r="46" spans="1:11" ht="13.5" thickBot="1">
      <c r="A46" s="44" t="s">
        <v>171</v>
      </c>
      <c r="B46" s="44"/>
      <c r="C46" s="44"/>
      <c r="D46" s="44"/>
      <c r="E46" s="44"/>
      <c r="F46" s="9"/>
      <c r="G46" s="9"/>
      <c r="I46" s="45"/>
    </row>
    <row r="47" spans="1:11" ht="13.5" thickBot="1">
      <c r="A47" s="271" t="s">
        <v>172</v>
      </c>
      <c r="B47" s="271"/>
      <c r="C47" s="271"/>
      <c r="D47" s="271"/>
      <c r="E47" s="271"/>
      <c r="F47" s="270"/>
      <c r="G47" s="270"/>
      <c r="I47" s="45"/>
    </row>
    <row r="48" spans="1:11" ht="13.5" thickBot="1">
      <c r="A48" s="267" t="s">
        <v>173</v>
      </c>
      <c r="B48" s="268"/>
      <c r="C48" s="268"/>
      <c r="D48" s="268"/>
      <c r="E48" s="269"/>
      <c r="F48" s="270"/>
      <c r="G48" s="270"/>
      <c r="H48" s="5" t="s">
        <v>174</v>
      </c>
      <c r="I48" s="43" t="s">
        <v>175</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H16" sqref="H16"/>
    </sheetView>
  </sheetViews>
  <sheetFormatPr baseColWidth="10" defaultRowHeight="12.75"/>
  <cols>
    <col min="1" max="1" width="7.28515625" style="5" customWidth="1"/>
    <col min="2" max="2" width="8.42578125" style="5" customWidth="1"/>
    <col min="3" max="4" width="11.42578125" style="5"/>
    <col min="5" max="5" width="9.85546875" style="5" customWidth="1"/>
    <col min="6" max="6" width="9.28515625" style="5" customWidth="1"/>
    <col min="7" max="7" width="6.140625" style="5" customWidth="1"/>
    <col min="8" max="9" width="11.42578125" style="5"/>
    <col min="10" max="10" width="7.42578125" style="5" customWidth="1"/>
    <col min="11" max="11" width="6.85546875" style="5" customWidth="1"/>
    <col min="12" max="13" width="6.42578125" style="5" customWidth="1"/>
    <col min="14" max="16384" width="11.42578125" style="5"/>
  </cols>
  <sheetData>
    <row r="1" spans="2:15">
      <c r="D1" s="5" t="s">
        <v>125</v>
      </c>
      <c r="L1" s="5" t="s">
        <v>176</v>
      </c>
    </row>
    <row r="2" spans="2:15">
      <c r="D2" s="302" t="s">
        <v>177</v>
      </c>
      <c r="E2" s="302"/>
      <c r="F2" s="302"/>
      <c r="G2" s="302"/>
      <c r="H2" s="302"/>
    </row>
    <row r="3" spans="2:15">
      <c r="J3" s="46" t="s">
        <v>131</v>
      </c>
      <c r="K3" s="297">
        <v>2011</v>
      </c>
      <c r="L3" s="297"/>
      <c r="M3" s="297"/>
    </row>
    <row r="4" spans="2:15">
      <c r="B4" s="5" t="s">
        <v>178</v>
      </c>
      <c r="C4" s="6" t="s">
        <v>179</v>
      </c>
      <c r="G4" s="6" t="s">
        <v>180</v>
      </c>
      <c r="K4" s="303" t="s">
        <v>322</v>
      </c>
      <c r="L4" s="303"/>
      <c r="M4" s="303"/>
    </row>
    <row r="5" spans="2:15" ht="13.5" thickBot="1">
      <c r="B5" s="47"/>
      <c r="C5" s="48" t="s">
        <v>30</v>
      </c>
      <c r="D5" s="49"/>
      <c r="E5" s="49"/>
      <c r="F5" s="49"/>
      <c r="G5" s="49"/>
      <c r="H5" s="48" t="s">
        <v>31</v>
      </c>
      <c r="I5" s="49"/>
      <c r="J5" s="49"/>
      <c r="K5" s="49"/>
      <c r="L5" s="49"/>
      <c r="M5" s="50"/>
    </row>
    <row r="6" spans="2:15" ht="13.5" thickBot="1">
      <c r="B6" s="51"/>
      <c r="C6" s="270" t="s">
        <v>181</v>
      </c>
      <c r="D6" s="270"/>
      <c r="E6" s="270"/>
      <c r="F6" s="301" t="s">
        <v>182</v>
      </c>
      <c r="G6" s="301" t="s">
        <v>183</v>
      </c>
      <c r="H6" s="270" t="s">
        <v>181</v>
      </c>
      <c r="I6" s="270"/>
      <c r="J6" s="270"/>
      <c r="K6" s="301" t="s">
        <v>182</v>
      </c>
      <c r="L6" s="301" t="s">
        <v>183</v>
      </c>
      <c r="M6" s="52"/>
      <c r="N6" s="53"/>
      <c r="O6" s="53"/>
    </row>
    <row r="7" spans="2:15" ht="13.5" thickBot="1">
      <c r="B7" s="51"/>
      <c r="C7" s="10" t="s">
        <v>184</v>
      </c>
      <c r="D7" s="10" t="s">
        <v>185</v>
      </c>
      <c r="E7" s="54" t="s">
        <v>186</v>
      </c>
      <c r="F7" s="275"/>
      <c r="G7" s="301"/>
      <c r="H7" s="10" t="s">
        <v>184</v>
      </c>
      <c r="I7" s="10" t="s">
        <v>185</v>
      </c>
      <c r="J7" s="54" t="s">
        <v>186</v>
      </c>
      <c r="K7" s="275"/>
      <c r="L7" s="301"/>
      <c r="M7" s="52"/>
      <c r="N7" s="53"/>
      <c r="O7" s="53"/>
    </row>
    <row r="8" spans="2:15" ht="13.5" thickBot="1">
      <c r="B8" s="51" t="s">
        <v>187</v>
      </c>
      <c r="C8" s="12"/>
      <c r="D8" s="55"/>
      <c r="E8" s="12"/>
      <c r="F8" s="56"/>
      <c r="G8" s="57"/>
      <c r="H8" s="12"/>
      <c r="I8" s="55"/>
      <c r="J8" s="12"/>
      <c r="K8" s="58"/>
      <c r="L8" s="59"/>
      <c r="M8" s="60"/>
      <c r="N8" s="20"/>
      <c r="O8" s="20"/>
    </row>
    <row r="9" spans="2:15" ht="13.5" thickBot="1">
      <c r="B9" s="51" t="s">
        <v>188</v>
      </c>
      <c r="C9" s="12"/>
      <c r="D9" s="10"/>
      <c r="E9" s="61"/>
      <c r="F9" s="10"/>
      <c r="G9" s="10"/>
      <c r="H9" s="12"/>
      <c r="I9" s="10"/>
      <c r="J9" s="62"/>
      <c r="K9" s="63"/>
      <c r="L9" s="64"/>
      <c r="M9" s="60"/>
      <c r="N9" s="20"/>
      <c r="O9" s="20"/>
    </row>
    <row r="10" spans="2:15">
      <c r="B10" s="51"/>
      <c r="C10" s="65"/>
      <c r="D10" s="20"/>
      <c r="E10" s="65"/>
      <c r="F10" s="66"/>
      <c r="G10" s="20"/>
      <c r="H10" s="65"/>
      <c r="I10" s="20"/>
      <c r="J10" s="65"/>
      <c r="K10" s="65"/>
      <c r="L10" s="20"/>
      <c r="M10" s="60"/>
      <c r="N10" s="20"/>
      <c r="O10" s="20"/>
    </row>
    <row r="11" spans="2:15">
      <c r="B11" s="51"/>
      <c r="D11" s="6"/>
      <c r="E11" s="6"/>
      <c r="F11" s="6"/>
      <c r="G11" s="6" t="s">
        <v>189</v>
      </c>
      <c r="H11" s="6"/>
      <c r="I11" s="6"/>
      <c r="J11" s="6"/>
      <c r="K11" s="6"/>
      <c r="L11" s="6"/>
      <c r="M11" s="60"/>
    </row>
    <row r="12" spans="2:15" ht="13.5" thickBot="1">
      <c r="B12" s="51"/>
      <c r="C12" s="20" t="s">
        <v>190</v>
      </c>
      <c r="D12" s="20"/>
      <c r="E12" s="20"/>
      <c r="F12" s="20"/>
      <c r="G12" s="20"/>
      <c r="H12" s="20" t="s">
        <v>191</v>
      </c>
      <c r="I12" s="20"/>
      <c r="J12" s="20"/>
      <c r="K12" s="20"/>
      <c r="L12" s="20"/>
      <c r="M12" s="60"/>
    </row>
    <row r="13" spans="2:15" ht="13.5" thickBot="1">
      <c r="B13" s="51"/>
      <c r="C13" s="270" t="s">
        <v>181</v>
      </c>
      <c r="D13" s="270"/>
      <c r="E13" s="270"/>
      <c r="F13" s="301" t="s">
        <v>155</v>
      </c>
      <c r="G13" s="301" t="s">
        <v>183</v>
      </c>
      <c r="H13" s="270" t="s">
        <v>181</v>
      </c>
      <c r="I13" s="270"/>
      <c r="J13" s="270"/>
      <c r="K13" s="301" t="s">
        <v>155</v>
      </c>
      <c r="L13" s="301" t="s">
        <v>183</v>
      </c>
      <c r="M13" s="52"/>
      <c r="N13" s="53"/>
      <c r="O13" s="53"/>
    </row>
    <row r="14" spans="2:15" ht="13.5" thickBot="1">
      <c r="B14" s="51"/>
      <c r="C14" s="10" t="s">
        <v>184</v>
      </c>
      <c r="D14" s="10" t="s">
        <v>185</v>
      </c>
      <c r="E14" s="10" t="s">
        <v>186</v>
      </c>
      <c r="F14" s="301"/>
      <c r="G14" s="301"/>
      <c r="H14" s="10" t="s">
        <v>184</v>
      </c>
      <c r="I14" s="10" t="s">
        <v>185</v>
      </c>
      <c r="J14" s="10" t="s">
        <v>186</v>
      </c>
      <c r="K14" s="301"/>
      <c r="L14" s="301"/>
      <c r="M14" s="52"/>
      <c r="N14" s="53"/>
      <c r="O14" s="53"/>
    </row>
    <row r="15" spans="2:15" ht="13.5" thickBot="1">
      <c r="B15" s="51" t="s">
        <v>192</v>
      </c>
      <c r="C15" s="10"/>
      <c r="D15" s="10"/>
      <c r="E15" s="10"/>
      <c r="F15" s="67"/>
      <c r="G15" s="68"/>
      <c r="H15" s="10"/>
      <c r="I15" s="10"/>
      <c r="J15" s="15"/>
      <c r="K15" s="69"/>
      <c r="L15" s="68"/>
      <c r="M15" s="52"/>
      <c r="N15" s="53"/>
      <c r="O15" s="53"/>
    </row>
    <row r="16" spans="2:15" ht="13.5" thickBot="1">
      <c r="B16" s="51" t="s">
        <v>187</v>
      </c>
      <c r="C16" s="10"/>
      <c r="D16" s="10"/>
      <c r="E16" s="15">
        <v>2</v>
      </c>
      <c r="F16" s="15">
        <v>20</v>
      </c>
      <c r="G16" s="10"/>
      <c r="H16" s="10"/>
      <c r="I16" s="10"/>
      <c r="J16" s="15"/>
      <c r="K16" s="56"/>
      <c r="L16" s="10"/>
      <c r="M16" s="60"/>
      <c r="N16" s="20"/>
      <c r="O16" s="20"/>
    </row>
    <row r="17" spans="2:15" ht="13.5" thickBot="1">
      <c r="B17" s="70" t="s">
        <v>188</v>
      </c>
      <c r="C17" s="10"/>
      <c r="D17" s="10"/>
      <c r="E17" s="12"/>
      <c r="F17" s="10"/>
      <c r="G17" s="10"/>
      <c r="H17" s="10"/>
      <c r="I17" s="10"/>
      <c r="J17" s="15"/>
      <c r="K17" s="15"/>
      <c r="L17" s="10"/>
      <c r="M17" s="60"/>
      <c r="N17" s="20"/>
      <c r="O17" s="20"/>
    </row>
    <row r="18" spans="2:15" ht="9" customHeight="1">
      <c r="B18" s="51"/>
      <c r="C18" s="20"/>
      <c r="D18" s="20"/>
      <c r="E18" s="20"/>
      <c r="F18" s="20"/>
      <c r="G18" s="20"/>
      <c r="H18" s="20"/>
      <c r="I18" s="20"/>
      <c r="J18" s="20"/>
      <c r="K18" s="20"/>
      <c r="L18" s="20"/>
      <c r="M18" s="60"/>
    </row>
    <row r="19" spans="2:15" ht="13.5" thickBot="1">
      <c r="B19" s="51"/>
      <c r="C19" s="20"/>
      <c r="D19" s="20"/>
      <c r="E19" s="300" t="s">
        <v>193</v>
      </c>
      <c r="F19" s="300"/>
      <c r="G19" s="300"/>
      <c r="H19" s="300"/>
      <c r="I19" s="300"/>
      <c r="J19" s="300"/>
      <c r="K19" s="20"/>
      <c r="L19" s="20"/>
      <c r="M19" s="60"/>
    </row>
    <row r="20" spans="2:15" ht="13.5" thickBot="1">
      <c r="B20" s="51"/>
      <c r="C20" s="20"/>
      <c r="D20" s="20"/>
      <c r="E20" s="270" t="s">
        <v>181</v>
      </c>
      <c r="F20" s="270"/>
      <c r="G20" s="270"/>
      <c r="H20" s="270" t="s">
        <v>181</v>
      </c>
      <c r="I20" s="270"/>
      <c r="J20" s="270"/>
      <c r="K20" s="20"/>
      <c r="L20" s="20"/>
      <c r="M20" s="60"/>
    </row>
    <row r="21" spans="2:15" ht="13.5" thickBot="1">
      <c r="B21" s="51"/>
      <c r="C21" s="20"/>
      <c r="E21" s="10"/>
      <c r="F21" s="10"/>
      <c r="G21" s="10"/>
      <c r="H21" s="10" t="s">
        <v>194</v>
      </c>
      <c r="I21" s="10" t="s">
        <v>185</v>
      </c>
      <c r="J21" s="10" t="s">
        <v>186</v>
      </c>
      <c r="K21" s="20"/>
      <c r="L21" s="20"/>
      <c r="M21" s="60"/>
    </row>
    <row r="22" spans="2:15" ht="13.5" thickBot="1">
      <c r="B22" s="51"/>
      <c r="C22" s="20"/>
      <c r="D22" s="20" t="s">
        <v>187</v>
      </c>
      <c r="E22" s="10"/>
      <c r="F22" s="10"/>
      <c r="G22" s="10"/>
      <c r="H22" s="10"/>
      <c r="I22" s="10"/>
      <c r="J22" s="10"/>
      <c r="K22" s="20"/>
      <c r="L22" s="20"/>
      <c r="M22" s="60"/>
    </row>
    <row r="23" spans="2:15" ht="13.5" thickBot="1">
      <c r="B23" s="51"/>
      <c r="C23" s="20"/>
      <c r="D23" s="20" t="s">
        <v>188</v>
      </c>
      <c r="E23" s="10"/>
      <c r="F23" s="10"/>
      <c r="G23" s="10"/>
      <c r="H23" s="10"/>
      <c r="I23" s="10"/>
      <c r="J23" s="10"/>
      <c r="K23" s="20"/>
      <c r="L23" s="20"/>
      <c r="M23" s="60"/>
    </row>
    <row r="24" spans="2:15" ht="9" customHeight="1">
      <c r="B24" s="71"/>
      <c r="C24" s="72"/>
      <c r="D24" s="72"/>
      <c r="E24" s="72"/>
      <c r="F24" s="72"/>
      <c r="G24" s="72"/>
      <c r="H24" s="72"/>
      <c r="I24" s="72"/>
      <c r="J24" s="72"/>
      <c r="K24" s="72"/>
      <c r="L24" s="72"/>
      <c r="M24" s="73"/>
    </row>
    <row r="25" spans="2:15">
      <c r="B25" s="20"/>
      <c r="C25" s="20"/>
      <c r="D25" s="20"/>
      <c r="E25" s="20"/>
      <c r="F25" s="20"/>
      <c r="G25" s="33" t="s">
        <v>195</v>
      </c>
      <c r="H25" s="20"/>
      <c r="I25" s="20"/>
      <c r="J25" s="20"/>
      <c r="K25" s="20"/>
      <c r="L25" s="20"/>
      <c r="M25" s="20"/>
    </row>
    <row r="26" spans="2:15" ht="13.5" thickBot="1">
      <c r="B26" s="47"/>
      <c r="C26" s="49"/>
      <c r="D26" s="48" t="s">
        <v>30</v>
      </c>
      <c r="E26" s="49"/>
      <c r="F26" s="49"/>
      <c r="G26" s="49"/>
      <c r="H26" s="48" t="s">
        <v>31</v>
      </c>
      <c r="I26" s="49"/>
      <c r="J26" s="49"/>
      <c r="K26" s="49"/>
      <c r="L26" s="49"/>
      <c r="M26" s="50"/>
    </row>
    <row r="27" spans="2:15" ht="13.5" thickBot="1">
      <c r="B27" s="51"/>
      <c r="C27" s="20"/>
      <c r="D27" s="270" t="s">
        <v>181</v>
      </c>
      <c r="E27" s="270"/>
      <c r="F27" s="270"/>
      <c r="G27" s="270" t="s">
        <v>183</v>
      </c>
      <c r="H27" s="270" t="s">
        <v>181</v>
      </c>
      <c r="I27" s="270"/>
      <c r="J27" s="270"/>
      <c r="K27" s="270" t="s">
        <v>183</v>
      </c>
      <c r="L27" s="20"/>
      <c r="M27" s="60"/>
    </row>
    <row r="28" spans="2:15" ht="13.5" thickBot="1">
      <c r="B28" s="51"/>
      <c r="C28" s="20"/>
      <c r="D28" s="10" t="s">
        <v>184</v>
      </c>
      <c r="E28" s="10" t="s">
        <v>185</v>
      </c>
      <c r="F28" s="54" t="s">
        <v>186</v>
      </c>
      <c r="G28" s="299"/>
      <c r="H28" s="10" t="s">
        <v>184</v>
      </c>
      <c r="I28" s="10" t="s">
        <v>185</v>
      </c>
      <c r="J28" s="54" t="s">
        <v>186</v>
      </c>
      <c r="K28" s="299"/>
      <c r="L28" s="20"/>
      <c r="M28" s="60"/>
    </row>
    <row r="29" spans="2:15" ht="13.5" thickBot="1">
      <c r="B29" s="51"/>
      <c r="C29" s="20" t="s">
        <v>196</v>
      </c>
      <c r="D29" s="12"/>
      <c r="E29" s="55"/>
      <c r="F29" s="12"/>
      <c r="G29" s="14"/>
      <c r="H29" s="64"/>
      <c r="I29" s="55"/>
      <c r="J29" s="74"/>
      <c r="K29" s="75"/>
      <c r="L29" s="20"/>
      <c r="M29" s="60"/>
    </row>
    <row r="30" spans="2:15" ht="13.5" thickBot="1">
      <c r="B30" s="51"/>
      <c r="C30" s="20" t="s">
        <v>197</v>
      </c>
      <c r="D30" s="12"/>
      <c r="E30" s="12"/>
      <c r="F30" s="61"/>
      <c r="G30" s="76"/>
      <c r="H30" s="77"/>
      <c r="I30" s="10"/>
      <c r="J30" s="62"/>
      <c r="K30" s="61"/>
      <c r="L30" s="20"/>
      <c r="M30" s="60"/>
    </row>
    <row r="31" spans="2:15">
      <c r="B31" s="51"/>
      <c r="C31" s="20"/>
      <c r="D31" s="20"/>
      <c r="E31" s="20"/>
      <c r="F31" s="20"/>
      <c r="G31" s="20"/>
      <c r="H31" s="20"/>
      <c r="I31" s="20"/>
      <c r="J31" s="20"/>
      <c r="K31" s="20"/>
      <c r="L31" s="20"/>
      <c r="M31" s="60"/>
    </row>
    <row r="32" spans="2:15" ht="13.5" thickBot="1">
      <c r="B32" s="51"/>
      <c r="C32" s="20"/>
      <c r="D32" s="20" t="s">
        <v>190</v>
      </c>
      <c r="E32" s="20"/>
      <c r="F32" s="20"/>
      <c r="G32" s="20"/>
      <c r="H32" s="20" t="s">
        <v>137</v>
      </c>
      <c r="I32" s="20"/>
      <c r="J32" s="20"/>
      <c r="K32" s="20"/>
      <c r="L32" s="20"/>
      <c r="M32" s="60"/>
    </row>
    <row r="33" spans="2:13" ht="13.5" thickBot="1">
      <c r="B33" s="51"/>
      <c r="C33" s="20"/>
      <c r="D33" s="270" t="s">
        <v>181</v>
      </c>
      <c r="E33" s="270"/>
      <c r="F33" s="270"/>
      <c r="G33" s="270" t="s">
        <v>183</v>
      </c>
      <c r="H33" s="270" t="s">
        <v>181</v>
      </c>
      <c r="I33" s="270"/>
      <c r="J33" s="270"/>
      <c r="K33" s="270" t="s">
        <v>183</v>
      </c>
      <c r="L33" s="20"/>
      <c r="M33" s="60"/>
    </row>
    <row r="34" spans="2:13" ht="13.5" thickBot="1">
      <c r="B34" s="51"/>
      <c r="C34" s="20"/>
      <c r="D34" s="10" t="s">
        <v>184</v>
      </c>
      <c r="E34" s="10" t="s">
        <v>185</v>
      </c>
      <c r="F34" s="10" t="s">
        <v>186</v>
      </c>
      <c r="G34" s="270"/>
      <c r="H34" s="10" t="s">
        <v>184</v>
      </c>
      <c r="I34" s="10" t="s">
        <v>185</v>
      </c>
      <c r="J34" s="10" t="s">
        <v>186</v>
      </c>
      <c r="K34" s="270"/>
      <c r="L34" s="20"/>
      <c r="M34" s="60"/>
    </row>
    <row r="35" spans="2:13" ht="13.5" thickBot="1">
      <c r="B35" s="51"/>
      <c r="C35" s="20" t="s">
        <v>196</v>
      </c>
      <c r="D35" s="10"/>
      <c r="E35" s="10"/>
      <c r="F35" s="10"/>
      <c r="G35" s="10"/>
      <c r="H35" s="10"/>
      <c r="I35" s="10"/>
      <c r="J35" s="10"/>
      <c r="K35" s="10"/>
      <c r="L35" s="20"/>
      <c r="M35" s="60"/>
    </row>
    <row r="36" spans="2:13" ht="13.5" thickBot="1">
      <c r="B36" s="51"/>
      <c r="C36" s="20" t="s">
        <v>197</v>
      </c>
      <c r="D36" s="10"/>
      <c r="E36" s="10"/>
      <c r="F36" s="10"/>
      <c r="G36" s="10"/>
      <c r="H36" s="10"/>
      <c r="I36" s="10"/>
      <c r="J36" s="10"/>
      <c r="K36" s="10"/>
      <c r="L36" s="20"/>
      <c r="M36" s="60"/>
    </row>
    <row r="37" spans="2:13" ht="9.75" customHeight="1">
      <c r="B37" s="71"/>
      <c r="C37" s="72"/>
      <c r="D37" s="72"/>
      <c r="E37" s="72"/>
      <c r="F37" s="72"/>
      <c r="G37" s="72"/>
      <c r="H37" s="72"/>
      <c r="I37" s="72" t="s">
        <v>175</v>
      </c>
      <c r="J37" s="72"/>
      <c r="K37" s="72"/>
      <c r="L37" s="72"/>
      <c r="M37" s="73"/>
    </row>
    <row r="38" spans="2:13">
      <c r="G38" s="5" t="s">
        <v>198</v>
      </c>
    </row>
    <row r="39" spans="2:13">
      <c r="G39" s="5" t="s">
        <v>199</v>
      </c>
    </row>
    <row r="40" spans="2:13">
      <c r="B40" s="47"/>
      <c r="C40" s="49"/>
      <c r="D40" s="49"/>
      <c r="E40" s="49"/>
      <c r="F40" s="49"/>
      <c r="G40" s="49"/>
      <c r="H40" s="49"/>
      <c r="I40" s="49"/>
      <c r="J40" s="49"/>
      <c r="K40" s="49"/>
      <c r="L40" s="49"/>
      <c r="M40" s="50"/>
    </row>
    <row r="41" spans="2:13">
      <c r="B41" s="47" t="s">
        <v>200</v>
      </c>
      <c r="C41" s="49"/>
      <c r="D41" s="49"/>
      <c r="E41" s="49"/>
      <c r="F41" s="49"/>
      <c r="G41" s="49"/>
      <c r="H41" s="49"/>
      <c r="I41" s="49"/>
      <c r="J41" s="49"/>
      <c r="K41" s="49"/>
      <c r="L41" s="49"/>
      <c r="M41" s="50"/>
    </row>
    <row r="42" spans="2:13">
      <c r="B42" s="78"/>
      <c r="C42" s="20"/>
      <c r="D42" s="79" t="s">
        <v>201</v>
      </c>
      <c r="E42" s="20"/>
      <c r="F42" s="20"/>
      <c r="G42" s="20"/>
      <c r="H42" s="20"/>
      <c r="I42" s="20"/>
      <c r="J42" s="20"/>
      <c r="K42" s="20"/>
      <c r="L42" s="20"/>
      <c r="M42" s="60"/>
    </row>
    <row r="43" spans="2:13">
      <c r="B43" s="71"/>
      <c r="C43" s="72"/>
      <c r="D43" s="80"/>
      <c r="E43" s="72"/>
      <c r="F43" s="72"/>
      <c r="G43" s="72"/>
      <c r="H43" s="72"/>
      <c r="I43" s="72"/>
      <c r="J43" s="72"/>
      <c r="K43" s="72"/>
      <c r="L43" s="72"/>
      <c r="M43" s="73"/>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4"/>
  <sheetViews>
    <sheetView tabSelected="1" zoomScale="145" zoomScaleNormal="145" workbookViewId="0">
      <selection activeCell="A20" sqref="A20"/>
    </sheetView>
  </sheetViews>
  <sheetFormatPr baseColWidth="10" defaultRowHeight="12.75"/>
  <cols>
    <col min="1" max="1" width="5" style="81" customWidth="1"/>
    <col min="2" max="2" width="17.7109375" style="81" bestFit="1" customWidth="1"/>
    <col min="3" max="3" width="12.85546875" style="81" customWidth="1"/>
    <col min="4" max="4" width="8.5703125" style="81" customWidth="1"/>
    <col min="5" max="5" width="7" style="81" customWidth="1"/>
    <col min="6" max="6" width="6.28515625" style="81" customWidth="1"/>
    <col min="7" max="7" width="12.5703125" style="81" bestFit="1" customWidth="1"/>
    <col min="8" max="8" width="6.140625" style="81" customWidth="1"/>
    <col min="9" max="9" width="12.5703125" style="81" bestFit="1" customWidth="1"/>
    <col min="10" max="10" width="5.7109375" style="81" bestFit="1" customWidth="1"/>
    <col min="11" max="11" width="14.42578125" style="81" bestFit="1" customWidth="1"/>
    <col min="12" max="12" width="23.85546875" style="81" bestFit="1" customWidth="1"/>
    <col min="13" max="16384" width="11.42578125" style="81"/>
  </cols>
  <sheetData>
    <row r="1" spans="1:13">
      <c r="A1" s="97"/>
      <c r="C1" s="304" t="s">
        <v>202</v>
      </c>
      <c r="D1" s="304"/>
      <c r="E1" s="304"/>
      <c r="F1" s="304"/>
      <c r="G1" s="304"/>
      <c r="H1" s="304"/>
      <c r="I1" s="304"/>
      <c r="J1" s="304"/>
    </row>
    <row r="2" spans="1:13">
      <c r="A2" s="97"/>
      <c r="C2" s="304" t="s">
        <v>203</v>
      </c>
      <c r="D2" s="304"/>
      <c r="E2" s="304"/>
      <c r="F2" s="304"/>
      <c r="G2" s="304"/>
      <c r="H2" s="304"/>
      <c r="I2" s="304"/>
      <c r="J2" s="304"/>
      <c r="L2" s="82"/>
    </row>
    <row r="3" spans="1:13">
      <c r="A3" s="97"/>
      <c r="C3" s="304" t="s">
        <v>204</v>
      </c>
      <c r="D3" s="304"/>
      <c r="E3" s="304"/>
      <c r="F3" s="304"/>
      <c r="G3" s="304"/>
      <c r="H3" s="304"/>
      <c r="I3" s="304"/>
      <c r="J3" s="304"/>
      <c r="K3" s="304"/>
      <c r="L3" s="83" t="s">
        <v>322</v>
      </c>
    </row>
    <row r="4" spans="1:13">
      <c r="A4" s="97"/>
      <c r="C4" s="304" t="s">
        <v>205</v>
      </c>
      <c r="D4" s="304"/>
      <c r="E4" s="304"/>
      <c r="F4" s="304"/>
      <c r="G4" s="304"/>
      <c r="H4" s="304"/>
      <c r="I4" s="304"/>
      <c r="J4" s="304"/>
      <c r="K4" s="304"/>
      <c r="L4" s="84">
        <v>2011</v>
      </c>
    </row>
    <row r="5" spans="1:13" ht="13.5" thickBot="1">
      <c r="A5" s="97"/>
      <c r="C5" s="85"/>
      <c r="D5" s="85"/>
      <c r="E5" s="85"/>
      <c r="F5" s="85"/>
      <c r="G5" s="85"/>
      <c r="H5" s="85"/>
      <c r="I5" s="85"/>
      <c r="J5" s="85"/>
      <c r="K5" s="85"/>
    </row>
    <row r="6" spans="1:13">
      <c r="A6" s="86" t="s">
        <v>206</v>
      </c>
      <c r="B6" s="86" t="s">
        <v>207</v>
      </c>
      <c r="C6" s="87" t="s">
        <v>207</v>
      </c>
      <c r="D6" s="87"/>
      <c r="E6" s="87"/>
      <c r="F6" s="86"/>
      <c r="G6" s="87" t="s">
        <v>208</v>
      </c>
      <c r="H6" s="87" t="s">
        <v>209</v>
      </c>
      <c r="I6" s="87" t="s">
        <v>210</v>
      </c>
      <c r="J6" s="87" t="s">
        <v>211</v>
      </c>
      <c r="K6" s="88"/>
      <c r="L6" s="88"/>
    </row>
    <row r="7" spans="1:13">
      <c r="A7" s="89" t="s">
        <v>212</v>
      </c>
      <c r="B7" s="89" t="s">
        <v>213</v>
      </c>
      <c r="C7" s="90" t="s">
        <v>214</v>
      </c>
      <c r="D7" s="90" t="s">
        <v>215</v>
      </c>
      <c r="E7" s="90" t="s">
        <v>216</v>
      </c>
      <c r="F7" s="90" t="s">
        <v>217</v>
      </c>
      <c r="G7" s="90" t="s">
        <v>218</v>
      </c>
      <c r="H7" s="90" t="s">
        <v>219</v>
      </c>
      <c r="I7" s="90" t="s">
        <v>220</v>
      </c>
      <c r="J7" s="90" t="s">
        <v>221</v>
      </c>
      <c r="K7" s="90" t="s">
        <v>222</v>
      </c>
      <c r="L7" s="90" t="s">
        <v>223</v>
      </c>
    </row>
    <row r="8" spans="1:13">
      <c r="A8" s="91">
        <v>1</v>
      </c>
      <c r="B8" s="92" t="s">
        <v>323</v>
      </c>
      <c r="C8" s="91" t="s">
        <v>324</v>
      </c>
      <c r="D8" s="93">
        <v>62685</v>
      </c>
      <c r="E8" s="93">
        <v>240.13</v>
      </c>
      <c r="F8" s="93">
        <v>44</v>
      </c>
      <c r="G8" s="93" t="s">
        <v>225</v>
      </c>
      <c r="H8" s="93" t="s">
        <v>226</v>
      </c>
      <c r="I8" s="249">
        <v>79365.396825396834</v>
      </c>
      <c r="J8" s="93">
        <v>2</v>
      </c>
      <c r="K8" s="93" t="s">
        <v>227</v>
      </c>
      <c r="L8" s="93" t="s">
        <v>227</v>
      </c>
      <c r="M8" s="94"/>
    </row>
    <row r="9" spans="1:13">
      <c r="A9" s="91">
        <v>2</v>
      </c>
      <c r="B9" s="92" t="s">
        <v>325</v>
      </c>
      <c r="C9" s="91" t="s">
        <v>224</v>
      </c>
      <c r="D9" s="93">
        <v>83616</v>
      </c>
      <c r="E9" s="93">
        <v>265.56</v>
      </c>
      <c r="F9" s="93">
        <v>48</v>
      </c>
      <c r="G9" s="93" t="s">
        <v>225</v>
      </c>
      <c r="H9" s="93" t="s">
        <v>226</v>
      </c>
      <c r="I9" s="249">
        <v>163172.06349206349</v>
      </c>
      <c r="J9" s="93">
        <v>1</v>
      </c>
      <c r="K9" s="93" t="s">
        <v>227</v>
      </c>
      <c r="L9" s="93" t="s">
        <v>231</v>
      </c>
      <c r="M9" s="94"/>
    </row>
    <row r="10" spans="1:13">
      <c r="A10" s="91">
        <v>3</v>
      </c>
      <c r="B10" s="92" t="s">
        <v>326</v>
      </c>
      <c r="C10" s="91" t="s">
        <v>224</v>
      </c>
      <c r="D10" s="93">
        <v>83562</v>
      </c>
      <c r="E10" s="93">
        <v>266.07</v>
      </c>
      <c r="F10" s="93">
        <v>48</v>
      </c>
      <c r="G10" s="93" t="s">
        <v>225</v>
      </c>
      <c r="H10" s="93" t="s">
        <v>226</v>
      </c>
      <c r="I10" s="249">
        <v>157924.12698412698</v>
      </c>
      <c r="J10" s="93">
        <v>1</v>
      </c>
      <c r="K10" s="93" t="s">
        <v>227</v>
      </c>
      <c r="L10" s="93" t="s">
        <v>232</v>
      </c>
      <c r="M10" s="94"/>
    </row>
    <row r="11" spans="1:13">
      <c r="A11" s="91">
        <v>4</v>
      </c>
      <c r="B11" s="92" t="s">
        <v>327</v>
      </c>
      <c r="C11" s="91" t="s">
        <v>224</v>
      </c>
      <c r="D11" s="93">
        <v>59574</v>
      </c>
      <c r="E11" s="93">
        <v>235.73000000000002</v>
      </c>
      <c r="F11" s="93">
        <v>22</v>
      </c>
      <c r="G11" s="93" t="s">
        <v>225</v>
      </c>
      <c r="H11" s="93" t="s">
        <v>226</v>
      </c>
      <c r="I11" s="249">
        <v>85893.968253968254</v>
      </c>
      <c r="J11" s="93">
        <v>1</v>
      </c>
      <c r="K11" s="93" t="s">
        <v>227</v>
      </c>
      <c r="L11" s="93" t="s">
        <v>227</v>
      </c>
      <c r="M11" s="94"/>
    </row>
    <row r="12" spans="1:13">
      <c r="A12" s="91">
        <v>5</v>
      </c>
      <c r="B12" s="92" t="s">
        <v>328</v>
      </c>
      <c r="C12" s="91" t="s">
        <v>302</v>
      </c>
      <c r="D12" s="93">
        <v>62775</v>
      </c>
      <c r="E12" s="93">
        <v>241.08</v>
      </c>
      <c r="F12" s="93"/>
      <c r="G12" s="93" t="s">
        <v>225</v>
      </c>
      <c r="H12" s="93" t="s">
        <v>226</v>
      </c>
      <c r="I12" s="249">
        <v>27083.650793650795</v>
      </c>
      <c r="J12" s="93">
        <v>2</v>
      </c>
      <c r="K12" s="93" t="s">
        <v>228</v>
      </c>
      <c r="L12" s="93" t="s">
        <v>229</v>
      </c>
      <c r="M12" s="94"/>
    </row>
    <row r="13" spans="1:13">
      <c r="A13" s="91">
        <v>6</v>
      </c>
      <c r="B13" s="92" t="s">
        <v>329</v>
      </c>
      <c r="C13" s="91" t="s">
        <v>230</v>
      </c>
      <c r="D13" s="93">
        <v>53074</v>
      </c>
      <c r="E13" s="93">
        <v>239.9</v>
      </c>
      <c r="F13" s="93">
        <v>43</v>
      </c>
      <c r="G13" s="93" t="s">
        <v>225</v>
      </c>
      <c r="H13" s="93" t="s">
        <v>226</v>
      </c>
      <c r="I13" s="249">
        <v>84193.015873015873</v>
      </c>
      <c r="J13" s="93">
        <v>2</v>
      </c>
      <c r="K13" s="93" t="s">
        <v>227</v>
      </c>
      <c r="L13" s="93" t="s">
        <v>227</v>
      </c>
      <c r="M13" s="94"/>
    </row>
    <row r="14" spans="1:13">
      <c r="A14" s="91">
        <v>7</v>
      </c>
      <c r="B14" s="92" t="s">
        <v>330</v>
      </c>
      <c r="C14" s="91" t="s">
        <v>324</v>
      </c>
      <c r="D14" s="93">
        <v>58088</v>
      </c>
      <c r="E14" s="93">
        <v>234.88</v>
      </c>
      <c r="F14" s="93">
        <v>42</v>
      </c>
      <c r="G14" s="93" t="s">
        <v>225</v>
      </c>
      <c r="H14" s="93" t="s">
        <v>226</v>
      </c>
      <c r="I14" s="249">
        <v>82249.047619047618</v>
      </c>
      <c r="J14" s="93">
        <v>1</v>
      </c>
      <c r="K14" s="93" t="s">
        <v>227</v>
      </c>
      <c r="L14" s="93" t="s">
        <v>227</v>
      </c>
      <c r="M14" s="94"/>
    </row>
    <row r="15" spans="1:13">
      <c r="A15" s="91">
        <v>8</v>
      </c>
      <c r="B15" s="92" t="s">
        <v>331</v>
      </c>
      <c r="C15" s="91" t="s">
        <v>248</v>
      </c>
      <c r="D15" s="93">
        <v>52504</v>
      </c>
      <c r="E15" s="93">
        <v>236.5</v>
      </c>
      <c r="F15" s="93">
        <v>42</v>
      </c>
      <c r="G15" s="93" t="s">
        <v>225</v>
      </c>
      <c r="H15" s="93" t="s">
        <v>226</v>
      </c>
      <c r="I15" s="249">
        <v>79446.190476190473</v>
      </c>
      <c r="J15" s="93">
        <v>2</v>
      </c>
      <c r="K15" s="93" t="s">
        <v>227</v>
      </c>
      <c r="L15" s="93" t="s">
        <v>227</v>
      </c>
      <c r="M15" s="94"/>
    </row>
    <row r="16" spans="1:13">
      <c r="A16" s="91">
        <v>9</v>
      </c>
      <c r="B16" s="92" t="s">
        <v>332</v>
      </c>
      <c r="C16" s="91" t="s">
        <v>230</v>
      </c>
      <c r="D16" s="93">
        <v>61473</v>
      </c>
      <c r="E16" s="93">
        <v>240.63</v>
      </c>
      <c r="F16" s="93">
        <v>44</v>
      </c>
      <c r="G16" s="93" t="s">
        <v>225</v>
      </c>
      <c r="H16" s="93" t="s">
        <v>226</v>
      </c>
      <c r="I16" s="249">
        <v>81040.476190476198</v>
      </c>
      <c r="J16" s="93">
        <v>1</v>
      </c>
      <c r="K16" s="93" t="s">
        <v>227</v>
      </c>
      <c r="L16" s="93" t="s">
        <v>227</v>
      </c>
      <c r="M16" s="94"/>
    </row>
    <row r="17" spans="1:13">
      <c r="A17" s="91">
        <v>10</v>
      </c>
      <c r="B17" s="92" t="s">
        <v>333</v>
      </c>
      <c r="C17" s="91" t="s">
        <v>334</v>
      </c>
      <c r="D17" s="93">
        <v>59315</v>
      </c>
      <c r="E17" s="93">
        <v>237.1</v>
      </c>
      <c r="F17" s="93">
        <v>42</v>
      </c>
      <c r="G17" s="93" t="s">
        <v>225</v>
      </c>
      <c r="H17" s="93" t="s">
        <v>226</v>
      </c>
      <c r="I17" s="249">
        <v>46483.333333333336</v>
      </c>
      <c r="J17" s="93">
        <v>1</v>
      </c>
      <c r="K17" s="93" t="s">
        <v>227</v>
      </c>
      <c r="L17" s="93" t="s">
        <v>227</v>
      </c>
      <c r="M17" s="94"/>
    </row>
    <row r="18" spans="1:13">
      <c r="I18" s="95">
        <f>SUM(I8:I17)</f>
        <v>886851.26984126994</v>
      </c>
      <c r="K18" s="81" t="s">
        <v>207</v>
      </c>
    </row>
    <row r="24" spans="1:13">
      <c r="I24" s="81" t="s">
        <v>175</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23"/>
  <sheetViews>
    <sheetView zoomScale="148" zoomScaleNormal="148" workbookViewId="0">
      <selection activeCell="E19" sqref="E19"/>
    </sheetView>
  </sheetViews>
  <sheetFormatPr baseColWidth="10" defaultRowHeight="12.75"/>
  <cols>
    <col min="1" max="1" width="3.85546875" style="81" customWidth="1"/>
    <col min="2" max="2" width="13.28515625" style="81" bestFit="1" customWidth="1"/>
    <col min="3" max="3" width="15.28515625" style="81" bestFit="1" customWidth="1"/>
    <col min="4" max="4" width="6.28515625" style="81" customWidth="1"/>
    <col min="5" max="5" width="6.85546875" style="81" customWidth="1"/>
    <col min="6" max="6" width="6.7109375" style="81" customWidth="1"/>
    <col min="7" max="7" width="20.42578125" style="81" bestFit="1" customWidth="1"/>
    <col min="8" max="8" width="11.140625" style="81" customWidth="1"/>
    <col min="9" max="9" width="16.7109375" style="81" bestFit="1" customWidth="1"/>
    <col min="10" max="10" width="19" style="81" customWidth="1"/>
    <col min="11" max="16384" width="11.42578125" style="81"/>
  </cols>
  <sheetData>
    <row r="1" spans="1:10">
      <c r="A1" s="97"/>
      <c r="D1" s="96"/>
      <c r="E1" s="96"/>
      <c r="F1" s="96"/>
      <c r="G1" s="96"/>
      <c r="H1" s="96"/>
    </row>
    <row r="2" spans="1:10">
      <c r="A2" s="97"/>
      <c r="B2" s="304" t="s">
        <v>203</v>
      </c>
      <c r="C2" s="304"/>
      <c r="D2" s="304"/>
      <c r="E2" s="304"/>
      <c r="F2" s="304"/>
      <c r="G2" s="304"/>
      <c r="H2" s="304"/>
      <c r="I2" s="304"/>
      <c r="J2" s="304"/>
    </row>
    <row r="3" spans="1:10">
      <c r="A3" s="307" t="s">
        <v>116</v>
      </c>
      <c r="B3" s="307"/>
      <c r="C3" s="307"/>
      <c r="D3" s="307"/>
      <c r="E3" s="307"/>
      <c r="F3" s="307"/>
      <c r="G3" s="307"/>
      <c r="H3" s="307"/>
      <c r="I3" s="307"/>
      <c r="J3" s="307"/>
    </row>
    <row r="4" spans="1:10" ht="13.5" thickBot="1">
      <c r="A4" s="97"/>
      <c r="B4" s="97"/>
      <c r="C4" s="97"/>
      <c r="D4" s="97"/>
      <c r="E4" s="97"/>
      <c r="F4" s="97"/>
      <c r="G4" s="97"/>
      <c r="H4" s="97"/>
      <c r="I4" s="97"/>
      <c r="J4" s="98" t="s">
        <v>335</v>
      </c>
    </row>
    <row r="5" spans="1:10" ht="12.75" customHeight="1">
      <c r="A5" s="308" t="s">
        <v>233</v>
      </c>
      <c r="B5" s="87" t="s">
        <v>218</v>
      </c>
      <c r="C5" s="308" t="s">
        <v>214</v>
      </c>
      <c r="D5" s="310" t="s">
        <v>234</v>
      </c>
      <c r="E5" s="305" t="s">
        <v>216</v>
      </c>
      <c r="F5" s="305" t="s">
        <v>217</v>
      </c>
      <c r="G5" s="305" t="s">
        <v>235</v>
      </c>
      <c r="H5" s="312" t="s">
        <v>236</v>
      </c>
      <c r="I5" s="305" t="s">
        <v>237</v>
      </c>
      <c r="J5" s="305" t="s">
        <v>238</v>
      </c>
    </row>
    <row r="6" spans="1:10" ht="13.5" thickBot="1">
      <c r="A6" s="309"/>
      <c r="B6" s="250" t="s">
        <v>239</v>
      </c>
      <c r="C6" s="309"/>
      <c r="D6" s="311"/>
      <c r="E6" s="306"/>
      <c r="F6" s="306"/>
      <c r="G6" s="306"/>
      <c r="H6" s="313"/>
      <c r="I6" s="306"/>
      <c r="J6" s="306"/>
    </row>
    <row r="7" spans="1:10" s="5" customFormat="1" ht="12.75" customHeight="1">
      <c r="A7" s="251">
        <v>1</v>
      </c>
      <c r="B7" s="252" t="s">
        <v>242</v>
      </c>
      <c r="C7" s="253" t="s">
        <v>228</v>
      </c>
      <c r="D7" s="252">
        <v>2537</v>
      </c>
      <c r="E7" s="252">
        <v>67.930000000000007</v>
      </c>
      <c r="F7" s="252">
        <v>17</v>
      </c>
      <c r="G7" s="253" t="s">
        <v>243</v>
      </c>
      <c r="H7" s="254">
        <v>237.11</v>
      </c>
      <c r="I7" s="100" t="s">
        <v>240</v>
      </c>
      <c r="J7" s="100" t="s">
        <v>240</v>
      </c>
    </row>
    <row r="8" spans="1:10" s="5" customFormat="1" ht="12.75" customHeight="1">
      <c r="A8" s="99">
        <v>2</v>
      </c>
      <c r="B8" s="100" t="s">
        <v>242</v>
      </c>
      <c r="C8" s="255" t="s">
        <v>228</v>
      </c>
      <c r="D8" s="100">
        <v>2537</v>
      </c>
      <c r="E8" s="100">
        <v>67.930000000000007</v>
      </c>
      <c r="F8" s="100">
        <v>17</v>
      </c>
      <c r="G8" s="253" t="s">
        <v>243</v>
      </c>
      <c r="H8" s="101">
        <v>198.71</v>
      </c>
      <c r="I8" s="100" t="s">
        <v>240</v>
      </c>
      <c r="J8" s="100" t="s">
        <v>240</v>
      </c>
    </row>
    <row r="9" spans="1:10" s="5" customFormat="1" ht="12.75" customHeight="1">
      <c r="A9" s="99">
        <v>3</v>
      </c>
      <c r="B9" s="100" t="s">
        <v>336</v>
      </c>
      <c r="C9" s="255" t="s">
        <v>337</v>
      </c>
      <c r="D9" s="100">
        <v>7857</v>
      </c>
      <c r="E9" s="100">
        <v>123.5</v>
      </c>
      <c r="F9" s="100">
        <v>21</v>
      </c>
      <c r="G9" s="253" t="s">
        <v>244</v>
      </c>
      <c r="H9" s="101">
        <v>9451.69</v>
      </c>
      <c r="I9" s="100" t="s">
        <v>338</v>
      </c>
      <c r="J9" s="100" t="s">
        <v>240</v>
      </c>
    </row>
    <row r="10" spans="1:10" s="5" customFormat="1" ht="12.75" customHeight="1">
      <c r="A10" s="99">
        <v>4</v>
      </c>
      <c r="B10" s="100" t="s">
        <v>245</v>
      </c>
      <c r="C10" s="255" t="s">
        <v>231</v>
      </c>
      <c r="D10" s="100">
        <v>5569</v>
      </c>
      <c r="E10" s="100">
        <v>106.84</v>
      </c>
      <c r="F10" s="100">
        <v>18</v>
      </c>
      <c r="G10" s="253" t="s">
        <v>225</v>
      </c>
      <c r="H10" s="101">
        <v>4883.7619999999997</v>
      </c>
      <c r="I10" s="100" t="s">
        <v>339</v>
      </c>
      <c r="J10" s="100" t="s">
        <v>340</v>
      </c>
    </row>
    <row r="11" spans="1:10" s="5" customFormat="1" ht="12.75" customHeight="1">
      <c r="A11" s="99">
        <v>5</v>
      </c>
      <c r="B11" s="100" t="s">
        <v>336</v>
      </c>
      <c r="C11" s="255" t="s">
        <v>337</v>
      </c>
      <c r="D11" s="100">
        <v>7857</v>
      </c>
      <c r="E11" s="100">
        <v>123.5</v>
      </c>
      <c r="F11" s="100">
        <v>21</v>
      </c>
      <c r="G11" s="253" t="s">
        <v>244</v>
      </c>
      <c r="H11" s="101">
        <v>8357</v>
      </c>
      <c r="I11" s="100" t="s">
        <v>240</v>
      </c>
      <c r="J11" s="100" t="s">
        <v>240</v>
      </c>
    </row>
    <row r="12" spans="1:10" s="5" customFormat="1" ht="12.75" customHeight="1">
      <c r="A12" s="99">
        <v>6</v>
      </c>
      <c r="B12" s="100" t="s">
        <v>242</v>
      </c>
      <c r="C12" s="255" t="s">
        <v>228</v>
      </c>
      <c r="D12" s="100">
        <v>2537</v>
      </c>
      <c r="E12" s="100">
        <v>67.930000000000007</v>
      </c>
      <c r="F12" s="100">
        <v>17</v>
      </c>
      <c r="G12" s="253" t="s">
        <v>243</v>
      </c>
      <c r="H12" s="101">
        <v>484.899</v>
      </c>
      <c r="I12" s="100" t="s">
        <v>240</v>
      </c>
      <c r="J12" s="100" t="s">
        <v>240</v>
      </c>
    </row>
    <row r="13" spans="1:10" s="5" customFormat="1" ht="12.75" customHeight="1">
      <c r="A13" s="99">
        <v>7</v>
      </c>
      <c r="B13" s="100" t="s">
        <v>311</v>
      </c>
      <c r="C13" s="255" t="s">
        <v>228</v>
      </c>
      <c r="D13" s="100">
        <v>1238</v>
      </c>
      <c r="E13" s="100">
        <v>61.9</v>
      </c>
      <c r="F13" s="100">
        <v>14</v>
      </c>
      <c r="G13" s="253" t="s">
        <v>243</v>
      </c>
      <c r="H13" s="101">
        <v>105</v>
      </c>
      <c r="I13" s="100" t="s">
        <v>240</v>
      </c>
      <c r="J13" s="100" t="s">
        <v>240</v>
      </c>
    </row>
    <row r="14" spans="1:10" s="5" customFormat="1" ht="12.75" customHeight="1">
      <c r="A14" s="99">
        <v>8</v>
      </c>
      <c r="B14" s="100" t="s">
        <v>341</v>
      </c>
      <c r="C14" s="255" t="s">
        <v>228</v>
      </c>
      <c r="D14" s="100">
        <v>13514</v>
      </c>
      <c r="E14" s="100">
        <v>151.4</v>
      </c>
      <c r="F14" s="100">
        <v>30</v>
      </c>
      <c r="G14" s="253" t="s">
        <v>259</v>
      </c>
      <c r="H14" s="101">
        <v>60</v>
      </c>
      <c r="I14" s="100" t="s">
        <v>342</v>
      </c>
      <c r="J14" s="100" t="s">
        <v>343</v>
      </c>
    </row>
    <row r="15" spans="1:10">
      <c r="H15" s="102">
        <f>SUM(H7:H14)</f>
        <v>23778.171000000002</v>
      </c>
    </row>
    <row r="23" spans="9:9">
      <c r="I23" s="81" t="s">
        <v>175</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71"/>
  <sheetViews>
    <sheetView zoomScale="148" zoomScaleNormal="148" workbookViewId="0">
      <selection activeCell="E19" sqref="E19"/>
    </sheetView>
  </sheetViews>
  <sheetFormatPr baseColWidth="10" defaultRowHeight="12.75"/>
  <cols>
    <col min="1" max="1" width="3.85546875" style="81" customWidth="1"/>
    <col min="2" max="2" width="13.28515625" style="81" bestFit="1" customWidth="1"/>
    <col min="3" max="3" width="15.28515625" style="81" bestFit="1" customWidth="1"/>
    <col min="4" max="4" width="6.28515625" style="81" customWidth="1"/>
    <col min="5" max="5" width="6.85546875" style="81" customWidth="1"/>
    <col min="6" max="6" width="6.7109375" style="81" customWidth="1"/>
    <col min="7" max="7" width="20.42578125" style="81" bestFit="1" customWidth="1"/>
    <col min="8" max="9" width="16.7109375" style="81" bestFit="1" customWidth="1"/>
    <col min="10" max="16384" width="11.42578125" style="81"/>
  </cols>
  <sheetData>
    <row r="1" spans="1:9">
      <c r="A1" s="97"/>
      <c r="D1" s="96"/>
      <c r="E1" s="96"/>
      <c r="F1" s="96"/>
      <c r="G1" s="96"/>
    </row>
    <row r="2" spans="1:9">
      <c r="A2" s="97"/>
      <c r="B2" s="304" t="s">
        <v>203</v>
      </c>
      <c r="C2" s="304"/>
      <c r="D2" s="304"/>
      <c r="E2" s="304"/>
      <c r="F2" s="304"/>
      <c r="G2" s="304"/>
      <c r="H2" s="304"/>
      <c r="I2" s="304"/>
    </row>
    <row r="3" spans="1:9">
      <c r="A3" s="307" t="s">
        <v>117</v>
      </c>
      <c r="B3" s="307"/>
      <c r="C3" s="307"/>
      <c r="D3" s="307"/>
      <c r="E3" s="307"/>
      <c r="F3" s="307"/>
      <c r="G3" s="307"/>
      <c r="H3" s="307"/>
      <c r="I3" s="307"/>
    </row>
    <row r="4" spans="1:9" ht="13.5" thickBot="1">
      <c r="A4" s="97"/>
      <c r="B4" s="97"/>
      <c r="C4" s="97"/>
      <c r="D4" s="97"/>
      <c r="E4" s="97"/>
      <c r="F4" s="97"/>
      <c r="G4" s="97"/>
      <c r="H4" s="97"/>
      <c r="I4" s="103" t="s">
        <v>335</v>
      </c>
    </row>
    <row r="5" spans="1:9" ht="12.75" customHeight="1">
      <c r="A5" s="305" t="s">
        <v>233</v>
      </c>
      <c r="B5" s="104" t="s">
        <v>218</v>
      </c>
      <c r="C5" s="305" t="s">
        <v>214</v>
      </c>
      <c r="D5" s="310" t="s">
        <v>234</v>
      </c>
      <c r="E5" s="305" t="s">
        <v>216</v>
      </c>
      <c r="F5" s="305" t="s">
        <v>217</v>
      </c>
      <c r="G5" s="305" t="s">
        <v>235</v>
      </c>
      <c r="H5" s="305" t="s">
        <v>237</v>
      </c>
      <c r="I5" s="305" t="s">
        <v>238</v>
      </c>
    </row>
    <row r="6" spans="1:9">
      <c r="A6" s="314"/>
      <c r="B6" s="105" t="s">
        <v>239</v>
      </c>
      <c r="C6" s="314"/>
      <c r="D6" s="315"/>
      <c r="E6" s="314"/>
      <c r="F6" s="314"/>
      <c r="G6" s="314"/>
      <c r="H6" s="316"/>
      <c r="I6" s="316"/>
    </row>
    <row r="7" spans="1:9" s="5" customFormat="1" ht="12.75" customHeight="1">
      <c r="A7" s="106">
        <v>1</v>
      </c>
      <c r="B7" s="106" t="s">
        <v>284</v>
      </c>
      <c r="C7" s="106" t="s">
        <v>246</v>
      </c>
      <c r="D7" s="106">
        <v>1894</v>
      </c>
      <c r="E7" s="106">
        <v>61.45</v>
      </c>
      <c r="F7" s="106">
        <v>16</v>
      </c>
      <c r="G7" s="106" t="s">
        <v>243</v>
      </c>
      <c r="H7" s="107" t="s">
        <v>228</v>
      </c>
      <c r="I7" s="107" t="s">
        <v>228</v>
      </c>
    </row>
    <row r="8" spans="1:9" s="5" customFormat="1" ht="12.75" customHeight="1">
      <c r="A8" s="106">
        <v>2</v>
      </c>
      <c r="B8" s="106" t="s">
        <v>265</v>
      </c>
      <c r="C8" s="106" t="s">
        <v>246</v>
      </c>
      <c r="D8" s="106">
        <v>1815</v>
      </c>
      <c r="E8" s="106">
        <v>57.59</v>
      </c>
      <c r="F8" s="106">
        <v>15</v>
      </c>
      <c r="G8" s="106" t="s">
        <v>243</v>
      </c>
      <c r="H8" s="107" t="s">
        <v>228</v>
      </c>
      <c r="I8" s="107" t="s">
        <v>228</v>
      </c>
    </row>
    <row r="9" spans="1:9" s="5" customFormat="1" ht="12.75" customHeight="1">
      <c r="A9" s="106">
        <v>3</v>
      </c>
      <c r="B9" s="106" t="s">
        <v>288</v>
      </c>
      <c r="C9" s="106" t="s">
        <v>254</v>
      </c>
      <c r="D9" s="106">
        <v>1489</v>
      </c>
      <c r="E9" s="106">
        <v>55.81</v>
      </c>
      <c r="F9" s="106">
        <v>0</v>
      </c>
      <c r="G9" s="106" t="s">
        <v>243</v>
      </c>
      <c r="H9" s="107" t="s">
        <v>228</v>
      </c>
      <c r="I9" s="107" t="s">
        <v>228</v>
      </c>
    </row>
    <row r="10" spans="1:9" s="5" customFormat="1" ht="12.75" customHeight="1">
      <c r="A10" s="106">
        <v>4</v>
      </c>
      <c r="B10" s="106" t="s">
        <v>289</v>
      </c>
      <c r="C10" s="106" t="s">
        <v>246</v>
      </c>
      <c r="D10" s="106">
        <v>4721</v>
      </c>
      <c r="E10" s="106">
        <v>110.72</v>
      </c>
      <c r="F10" s="106">
        <v>18</v>
      </c>
      <c r="G10" s="106" t="s">
        <v>225</v>
      </c>
      <c r="H10" s="107" t="s">
        <v>228</v>
      </c>
      <c r="I10" s="107" t="s">
        <v>228</v>
      </c>
    </row>
    <row r="11" spans="1:9" s="5" customFormat="1" ht="12.75" customHeight="1">
      <c r="A11" s="106">
        <v>5</v>
      </c>
      <c r="B11" s="106" t="s">
        <v>278</v>
      </c>
      <c r="C11" s="106" t="s">
        <v>246</v>
      </c>
      <c r="D11" s="106">
        <v>1577</v>
      </c>
      <c r="E11" s="106">
        <v>62.940000000000005</v>
      </c>
      <c r="F11" s="106">
        <v>13</v>
      </c>
      <c r="G11" s="106" t="s">
        <v>243</v>
      </c>
      <c r="H11" s="107" t="s">
        <v>228</v>
      </c>
      <c r="I11" s="107" t="s">
        <v>228</v>
      </c>
    </row>
    <row r="12" spans="1:9" s="5" customFormat="1" ht="12.75" customHeight="1">
      <c r="A12" s="106">
        <v>6</v>
      </c>
      <c r="B12" s="106" t="s">
        <v>281</v>
      </c>
      <c r="C12" s="106" t="s">
        <v>254</v>
      </c>
      <c r="D12" s="106">
        <v>3764</v>
      </c>
      <c r="E12" s="106">
        <v>81.93</v>
      </c>
      <c r="F12" s="106">
        <v>20</v>
      </c>
      <c r="G12" s="106" t="s">
        <v>243</v>
      </c>
      <c r="H12" s="107" t="s">
        <v>228</v>
      </c>
      <c r="I12" s="107" t="s">
        <v>228</v>
      </c>
    </row>
    <row r="13" spans="1:9" s="5" customFormat="1" ht="12.75" customHeight="1">
      <c r="A13" s="106">
        <v>7</v>
      </c>
      <c r="B13" s="106" t="s">
        <v>303</v>
      </c>
      <c r="C13" s="106" t="s">
        <v>246</v>
      </c>
      <c r="D13" s="106">
        <v>1571</v>
      </c>
      <c r="E13" s="106">
        <v>52.7</v>
      </c>
      <c r="F13" s="106">
        <v>14</v>
      </c>
      <c r="G13" s="106" t="s">
        <v>243</v>
      </c>
      <c r="H13" s="107" t="s">
        <v>228</v>
      </c>
      <c r="I13" s="107" t="s">
        <v>228</v>
      </c>
    </row>
    <row r="14" spans="1:9" s="5" customFormat="1" ht="12.75" customHeight="1">
      <c r="A14" s="106">
        <v>8</v>
      </c>
      <c r="B14" s="106" t="s">
        <v>264</v>
      </c>
      <c r="C14" s="106" t="s">
        <v>246</v>
      </c>
      <c r="D14" s="106">
        <v>1571</v>
      </c>
      <c r="E14" s="106">
        <v>52.7</v>
      </c>
      <c r="F14" s="106">
        <v>14</v>
      </c>
      <c r="G14" s="106" t="s">
        <v>243</v>
      </c>
      <c r="H14" s="107" t="s">
        <v>228</v>
      </c>
      <c r="I14" s="107" t="s">
        <v>228</v>
      </c>
    </row>
    <row r="15" spans="1:9" s="5" customFormat="1" ht="12.75" customHeight="1">
      <c r="A15" s="106">
        <v>9</v>
      </c>
      <c r="B15" s="106" t="s">
        <v>280</v>
      </c>
      <c r="C15" s="106" t="s">
        <v>246</v>
      </c>
      <c r="D15" s="106">
        <v>337</v>
      </c>
      <c r="E15" s="106">
        <v>47.1</v>
      </c>
      <c r="F15" s="106">
        <v>8</v>
      </c>
      <c r="G15" s="106" t="s">
        <v>241</v>
      </c>
      <c r="H15" s="107" t="s">
        <v>228</v>
      </c>
      <c r="I15" s="107" t="s">
        <v>228</v>
      </c>
    </row>
    <row r="16" spans="1:9" s="5" customFormat="1" ht="12.75" customHeight="1">
      <c r="A16" s="106">
        <v>10</v>
      </c>
      <c r="B16" s="106" t="s">
        <v>261</v>
      </c>
      <c r="C16" s="106" t="s">
        <v>254</v>
      </c>
      <c r="D16" s="106">
        <v>337</v>
      </c>
      <c r="E16" s="106">
        <v>44.6</v>
      </c>
      <c r="F16" s="106">
        <v>9</v>
      </c>
      <c r="G16" s="106" t="s">
        <v>241</v>
      </c>
      <c r="H16" s="107" t="s">
        <v>228</v>
      </c>
      <c r="I16" s="107" t="s">
        <v>228</v>
      </c>
    </row>
    <row r="17" spans="1:9" s="5" customFormat="1" ht="12.75" customHeight="1">
      <c r="A17" s="106">
        <v>11</v>
      </c>
      <c r="B17" s="106" t="s">
        <v>316</v>
      </c>
      <c r="C17" s="106" t="s">
        <v>254</v>
      </c>
      <c r="D17" s="106">
        <v>3764</v>
      </c>
      <c r="E17" s="106">
        <v>81.93</v>
      </c>
      <c r="F17" s="106">
        <v>20</v>
      </c>
      <c r="G17" s="106" t="s">
        <v>243</v>
      </c>
      <c r="H17" s="107" t="s">
        <v>228</v>
      </c>
      <c r="I17" s="107" t="s">
        <v>228</v>
      </c>
    </row>
    <row r="18" spans="1:9" s="5" customFormat="1" ht="12.75" customHeight="1">
      <c r="A18" s="106">
        <v>12</v>
      </c>
      <c r="B18" s="106" t="s">
        <v>305</v>
      </c>
      <c r="C18" s="106" t="s">
        <v>246</v>
      </c>
      <c r="D18" s="106">
        <v>2871</v>
      </c>
      <c r="E18" s="106">
        <v>68.8</v>
      </c>
      <c r="F18" s="106">
        <v>17</v>
      </c>
      <c r="G18" s="106" t="s">
        <v>243</v>
      </c>
      <c r="H18" s="107" t="s">
        <v>228</v>
      </c>
      <c r="I18" s="107" t="s">
        <v>228</v>
      </c>
    </row>
    <row r="19" spans="1:9" s="5" customFormat="1" ht="12.75" customHeight="1">
      <c r="A19" s="106">
        <v>13</v>
      </c>
      <c r="B19" s="106" t="s">
        <v>271</v>
      </c>
      <c r="C19" s="106" t="s">
        <v>254</v>
      </c>
      <c r="D19" s="106">
        <v>1508</v>
      </c>
      <c r="E19" s="106">
        <v>62.940000000000005</v>
      </c>
      <c r="F19" s="106">
        <v>14</v>
      </c>
      <c r="G19" s="106" t="s">
        <v>243</v>
      </c>
      <c r="H19" s="107" t="s">
        <v>228</v>
      </c>
      <c r="I19" s="107" t="s">
        <v>228</v>
      </c>
    </row>
    <row r="20" spans="1:9" s="5" customFormat="1" ht="12.75" customHeight="1">
      <c r="A20" s="106">
        <v>14</v>
      </c>
      <c r="B20" s="106" t="s">
        <v>250</v>
      </c>
      <c r="C20" s="106" t="s">
        <v>246</v>
      </c>
      <c r="D20" s="106">
        <v>298</v>
      </c>
      <c r="E20" s="106">
        <v>41.45</v>
      </c>
      <c r="F20" s="106">
        <v>9</v>
      </c>
      <c r="G20" s="106" t="s">
        <v>241</v>
      </c>
      <c r="H20" s="107" t="s">
        <v>228</v>
      </c>
      <c r="I20" s="107" t="s">
        <v>228</v>
      </c>
    </row>
    <row r="21" spans="1:9" s="5" customFormat="1" ht="12.75" customHeight="1">
      <c r="A21" s="106">
        <v>15</v>
      </c>
      <c r="B21" s="106" t="s">
        <v>251</v>
      </c>
      <c r="C21" s="106" t="s">
        <v>246</v>
      </c>
      <c r="D21" s="106">
        <v>324</v>
      </c>
      <c r="E21" s="106">
        <v>43.31</v>
      </c>
      <c r="F21" s="106">
        <v>9</v>
      </c>
      <c r="G21" s="106" t="s">
        <v>241</v>
      </c>
      <c r="H21" s="107" t="s">
        <v>228</v>
      </c>
      <c r="I21" s="107" t="s">
        <v>228</v>
      </c>
    </row>
    <row r="22" spans="1:9" s="5" customFormat="1" ht="12.75" customHeight="1">
      <c r="A22" s="106">
        <v>16</v>
      </c>
      <c r="B22" s="106" t="s">
        <v>250</v>
      </c>
      <c r="C22" s="106" t="s">
        <v>246</v>
      </c>
      <c r="D22" s="106">
        <v>298</v>
      </c>
      <c r="E22" s="106">
        <v>41.45</v>
      </c>
      <c r="F22" s="106">
        <v>9</v>
      </c>
      <c r="G22" s="106" t="s">
        <v>241</v>
      </c>
      <c r="H22" s="107" t="s">
        <v>228</v>
      </c>
      <c r="I22" s="107" t="s">
        <v>228</v>
      </c>
    </row>
    <row r="23" spans="1:9" s="5" customFormat="1" ht="12.75" customHeight="1">
      <c r="A23" s="106">
        <v>17</v>
      </c>
      <c r="B23" s="106" t="s">
        <v>252</v>
      </c>
      <c r="C23" s="106" t="s">
        <v>246</v>
      </c>
      <c r="D23" s="106">
        <v>163.47</v>
      </c>
      <c r="E23" s="106">
        <v>32.56</v>
      </c>
      <c r="F23" s="106">
        <v>8</v>
      </c>
      <c r="G23" s="106" t="s">
        <v>241</v>
      </c>
      <c r="H23" s="107" t="s">
        <v>228</v>
      </c>
      <c r="I23" s="107" t="s">
        <v>228</v>
      </c>
    </row>
    <row r="24" spans="1:9" s="5" customFormat="1" ht="12.75" customHeight="1">
      <c r="A24" s="106">
        <v>18</v>
      </c>
      <c r="B24" s="106" t="s">
        <v>287</v>
      </c>
      <c r="C24" s="106" t="s">
        <v>246</v>
      </c>
      <c r="D24" s="106">
        <v>673.80000000000007</v>
      </c>
      <c r="E24" s="106">
        <v>50.69</v>
      </c>
      <c r="F24" s="106">
        <v>12</v>
      </c>
      <c r="G24" s="106" t="s">
        <v>243</v>
      </c>
      <c r="H24" s="107" t="s">
        <v>228</v>
      </c>
      <c r="I24" s="107" t="s">
        <v>228</v>
      </c>
    </row>
    <row r="25" spans="1:9" s="5" customFormat="1" ht="12.75" customHeight="1">
      <c r="A25" s="106">
        <v>19</v>
      </c>
      <c r="B25" s="106" t="s">
        <v>250</v>
      </c>
      <c r="C25" s="106" t="s">
        <v>246</v>
      </c>
      <c r="D25" s="106">
        <v>298</v>
      </c>
      <c r="E25" s="106">
        <v>41.45</v>
      </c>
      <c r="F25" s="106">
        <v>9</v>
      </c>
      <c r="G25" s="106" t="s">
        <v>241</v>
      </c>
      <c r="H25" s="107" t="s">
        <v>228</v>
      </c>
      <c r="I25" s="107" t="s">
        <v>228</v>
      </c>
    </row>
    <row r="26" spans="1:9" s="5" customFormat="1" ht="12.75" customHeight="1">
      <c r="A26" s="106">
        <v>20</v>
      </c>
      <c r="B26" s="106" t="s">
        <v>275</v>
      </c>
      <c r="C26" s="106" t="s">
        <v>246</v>
      </c>
      <c r="D26" s="106">
        <v>1549</v>
      </c>
      <c r="E26" s="106">
        <v>67.210000000000008</v>
      </c>
      <c r="F26" s="106">
        <v>16</v>
      </c>
      <c r="G26" s="106" t="s">
        <v>243</v>
      </c>
      <c r="H26" s="107" t="s">
        <v>228</v>
      </c>
      <c r="I26" s="107" t="s">
        <v>228</v>
      </c>
    </row>
    <row r="27" spans="1:9" s="5" customFormat="1" ht="12.75" customHeight="1">
      <c r="A27" s="106">
        <v>21</v>
      </c>
      <c r="B27" s="106" t="s">
        <v>344</v>
      </c>
      <c r="C27" s="106" t="s">
        <v>246</v>
      </c>
      <c r="D27" s="106">
        <v>2428</v>
      </c>
      <c r="E27" s="106">
        <v>64.150000000000006</v>
      </c>
      <c r="F27" s="106">
        <v>17</v>
      </c>
      <c r="G27" s="106" t="s">
        <v>243</v>
      </c>
      <c r="H27" s="107" t="s">
        <v>228</v>
      </c>
      <c r="I27" s="107" t="s">
        <v>228</v>
      </c>
    </row>
    <row r="28" spans="1:9" s="5" customFormat="1" ht="12.75" customHeight="1">
      <c r="A28" s="106">
        <v>22</v>
      </c>
      <c r="B28" s="106" t="s">
        <v>270</v>
      </c>
      <c r="C28" s="106" t="s">
        <v>246</v>
      </c>
      <c r="D28" s="106">
        <v>449</v>
      </c>
      <c r="E28" s="106">
        <v>28.650000000000002</v>
      </c>
      <c r="F28" s="106">
        <v>11</v>
      </c>
      <c r="G28" s="106" t="s">
        <v>263</v>
      </c>
      <c r="H28" s="107" t="s">
        <v>228</v>
      </c>
      <c r="I28" s="107" t="s">
        <v>228</v>
      </c>
    </row>
    <row r="29" spans="1:9" s="5" customFormat="1" ht="12.75" customHeight="1">
      <c r="A29" s="106">
        <v>23</v>
      </c>
      <c r="B29" s="106" t="s">
        <v>298</v>
      </c>
      <c r="C29" s="106" t="s">
        <v>246</v>
      </c>
      <c r="D29" s="106">
        <v>296</v>
      </c>
      <c r="E29" s="106">
        <v>31.900000000000002</v>
      </c>
      <c r="F29" s="106">
        <v>9</v>
      </c>
      <c r="G29" s="106" t="s">
        <v>263</v>
      </c>
      <c r="H29" s="107" t="s">
        <v>228</v>
      </c>
      <c r="I29" s="107" t="s">
        <v>228</v>
      </c>
    </row>
    <row r="30" spans="1:9" s="5" customFormat="1" ht="12.75" customHeight="1">
      <c r="A30" s="106">
        <v>24</v>
      </c>
      <c r="B30" s="106" t="s">
        <v>296</v>
      </c>
      <c r="C30" s="106" t="s">
        <v>297</v>
      </c>
      <c r="D30" s="106">
        <v>2514</v>
      </c>
      <c r="E30" s="106">
        <v>68.64</v>
      </c>
      <c r="F30" s="106">
        <v>17</v>
      </c>
      <c r="G30" s="106" t="s">
        <v>243</v>
      </c>
      <c r="H30" s="107" t="s">
        <v>228</v>
      </c>
      <c r="I30" s="107" t="s">
        <v>228</v>
      </c>
    </row>
    <row r="31" spans="1:9" s="5" customFormat="1" ht="12.75" customHeight="1">
      <c r="A31" s="106">
        <v>25</v>
      </c>
      <c r="B31" s="106" t="s">
        <v>288</v>
      </c>
      <c r="C31" s="106" t="s">
        <v>254</v>
      </c>
      <c r="D31" s="106">
        <v>1489</v>
      </c>
      <c r="E31" s="106">
        <v>55.81</v>
      </c>
      <c r="F31" s="106">
        <v>0</v>
      </c>
      <c r="G31" s="106" t="s">
        <v>243</v>
      </c>
      <c r="H31" s="107" t="s">
        <v>228</v>
      </c>
      <c r="I31" s="107" t="s">
        <v>228</v>
      </c>
    </row>
    <row r="32" spans="1:9" s="5" customFormat="1" ht="12.75" customHeight="1">
      <c r="A32" s="106">
        <v>26</v>
      </c>
      <c r="B32" s="106" t="s">
        <v>307</v>
      </c>
      <c r="C32" s="106" t="s">
        <v>246</v>
      </c>
      <c r="D32" s="106">
        <v>182.25</v>
      </c>
      <c r="E32" s="106">
        <v>32.74</v>
      </c>
      <c r="F32" s="106">
        <v>7</v>
      </c>
      <c r="G32" s="106" t="s">
        <v>241</v>
      </c>
      <c r="H32" s="107" t="s">
        <v>228</v>
      </c>
      <c r="I32" s="107" t="s">
        <v>228</v>
      </c>
    </row>
    <row r="33" spans="1:9" s="5" customFormat="1" ht="12.75" customHeight="1">
      <c r="A33" s="106">
        <v>27</v>
      </c>
      <c r="B33" s="106" t="s">
        <v>272</v>
      </c>
      <c r="C33" s="106" t="s">
        <v>246</v>
      </c>
      <c r="D33" s="106">
        <v>495</v>
      </c>
      <c r="E33" s="106">
        <v>45.29</v>
      </c>
      <c r="F33" s="106">
        <v>11</v>
      </c>
      <c r="G33" s="106" t="s">
        <v>243</v>
      </c>
      <c r="H33" s="107" t="s">
        <v>228</v>
      </c>
      <c r="I33" s="107" t="s">
        <v>228</v>
      </c>
    </row>
    <row r="34" spans="1:9" s="5" customFormat="1" ht="12.75" customHeight="1">
      <c r="A34" s="106">
        <v>28</v>
      </c>
      <c r="B34" s="106" t="s">
        <v>268</v>
      </c>
      <c r="C34" s="106" t="s">
        <v>246</v>
      </c>
      <c r="D34" s="106">
        <v>337</v>
      </c>
      <c r="E34" s="106">
        <v>50.24</v>
      </c>
      <c r="F34" s="106">
        <v>9</v>
      </c>
      <c r="G34" s="106" t="s">
        <v>241</v>
      </c>
      <c r="H34" s="107" t="s">
        <v>228</v>
      </c>
      <c r="I34" s="107" t="s">
        <v>228</v>
      </c>
    </row>
    <row r="35" spans="1:9" s="5" customFormat="1" ht="12.75" customHeight="1">
      <c r="A35" s="106">
        <v>29</v>
      </c>
      <c r="B35" s="106" t="s">
        <v>255</v>
      </c>
      <c r="C35" s="106" t="s">
        <v>246</v>
      </c>
      <c r="D35" s="106">
        <v>325</v>
      </c>
      <c r="E35" s="106">
        <v>43.34</v>
      </c>
      <c r="F35" s="106">
        <v>9</v>
      </c>
      <c r="G35" s="106" t="s">
        <v>241</v>
      </c>
      <c r="H35" s="107" t="s">
        <v>228</v>
      </c>
      <c r="I35" s="107" t="s">
        <v>228</v>
      </c>
    </row>
    <row r="36" spans="1:9" s="5" customFormat="1" ht="12.75" customHeight="1">
      <c r="A36" s="106">
        <v>30</v>
      </c>
      <c r="B36" s="106" t="s">
        <v>277</v>
      </c>
      <c r="C36" s="106" t="s">
        <v>246</v>
      </c>
      <c r="D36" s="106">
        <v>163.57</v>
      </c>
      <c r="E36" s="106">
        <v>32.56</v>
      </c>
      <c r="F36" s="106">
        <v>8</v>
      </c>
      <c r="G36" s="106" t="s">
        <v>241</v>
      </c>
      <c r="H36" s="107" t="s">
        <v>228</v>
      </c>
      <c r="I36" s="107" t="s">
        <v>228</v>
      </c>
    </row>
    <row r="37" spans="1:9" s="5" customFormat="1" ht="12.75" customHeight="1">
      <c r="A37" s="106">
        <v>31</v>
      </c>
      <c r="B37" s="106" t="s">
        <v>258</v>
      </c>
      <c r="C37" s="106" t="s">
        <v>246</v>
      </c>
      <c r="D37" s="106">
        <v>1943</v>
      </c>
      <c r="E37" s="106">
        <v>58.6</v>
      </c>
      <c r="F37" s="106">
        <v>16</v>
      </c>
      <c r="G37" s="106" t="s">
        <v>259</v>
      </c>
      <c r="H37" s="107" t="s">
        <v>228</v>
      </c>
      <c r="I37" s="107" t="s">
        <v>228</v>
      </c>
    </row>
    <row r="38" spans="1:9" s="5" customFormat="1" ht="12.75" customHeight="1">
      <c r="A38" s="106">
        <v>32</v>
      </c>
      <c r="B38" s="106" t="s">
        <v>252</v>
      </c>
      <c r="C38" s="106" t="s">
        <v>246</v>
      </c>
      <c r="D38" s="106">
        <v>163.47</v>
      </c>
      <c r="E38" s="106">
        <v>32.56</v>
      </c>
      <c r="F38" s="106">
        <v>8</v>
      </c>
      <c r="G38" s="106" t="s">
        <v>241</v>
      </c>
      <c r="H38" s="107" t="s">
        <v>228</v>
      </c>
      <c r="I38" s="107" t="s">
        <v>228</v>
      </c>
    </row>
    <row r="39" spans="1:9" s="5" customFormat="1" ht="12.75" customHeight="1">
      <c r="A39" s="106">
        <v>33</v>
      </c>
      <c r="B39" s="106" t="s">
        <v>280</v>
      </c>
      <c r="C39" s="106" t="s">
        <v>246</v>
      </c>
      <c r="D39" s="106">
        <v>337</v>
      </c>
      <c r="E39" s="106">
        <v>47.1</v>
      </c>
      <c r="F39" s="106">
        <v>8</v>
      </c>
      <c r="G39" s="106" t="s">
        <v>241</v>
      </c>
      <c r="H39" s="107" t="s">
        <v>228</v>
      </c>
      <c r="I39" s="107" t="s">
        <v>228</v>
      </c>
    </row>
    <row r="40" spans="1:9" s="5" customFormat="1" ht="12.75" customHeight="1">
      <c r="A40" s="106">
        <v>34</v>
      </c>
      <c r="B40" s="106" t="s">
        <v>285</v>
      </c>
      <c r="C40" s="106" t="s">
        <v>246</v>
      </c>
      <c r="D40" s="106">
        <v>1765</v>
      </c>
      <c r="E40" s="106">
        <v>57.120000000000005</v>
      </c>
      <c r="F40" s="106">
        <v>16</v>
      </c>
      <c r="G40" s="106" t="s">
        <v>243</v>
      </c>
      <c r="H40" s="107" t="s">
        <v>228</v>
      </c>
      <c r="I40" s="107" t="s">
        <v>228</v>
      </c>
    </row>
    <row r="41" spans="1:9" s="5" customFormat="1" ht="12.75" customHeight="1">
      <c r="A41" s="106">
        <v>35</v>
      </c>
      <c r="B41" s="106" t="s">
        <v>310</v>
      </c>
      <c r="C41" s="106" t="s">
        <v>246</v>
      </c>
      <c r="D41" s="106">
        <v>1674</v>
      </c>
      <c r="E41" s="106">
        <v>56</v>
      </c>
      <c r="F41" s="106">
        <v>16</v>
      </c>
      <c r="G41" s="106" t="s">
        <v>243</v>
      </c>
      <c r="H41" s="107" t="s">
        <v>228</v>
      </c>
      <c r="I41" s="107" t="s">
        <v>228</v>
      </c>
    </row>
    <row r="42" spans="1:9" s="5" customFormat="1" ht="12.75" customHeight="1">
      <c r="A42" s="106">
        <v>36</v>
      </c>
      <c r="B42" s="106" t="s">
        <v>276</v>
      </c>
      <c r="C42" s="106" t="s">
        <v>246</v>
      </c>
      <c r="D42" s="106">
        <v>495</v>
      </c>
      <c r="E42" s="106">
        <v>45.28</v>
      </c>
      <c r="F42" s="106">
        <v>11</v>
      </c>
      <c r="G42" s="106" t="s">
        <v>241</v>
      </c>
      <c r="H42" s="107" t="s">
        <v>228</v>
      </c>
      <c r="I42" s="107" t="s">
        <v>228</v>
      </c>
    </row>
    <row r="43" spans="1:9" s="5" customFormat="1" ht="12.75" customHeight="1">
      <c r="A43" s="106">
        <v>37</v>
      </c>
      <c r="B43" s="106" t="s">
        <v>311</v>
      </c>
      <c r="C43" s="106" t="s">
        <v>246</v>
      </c>
      <c r="D43" s="106">
        <v>1238</v>
      </c>
      <c r="E43" s="106">
        <v>61.9</v>
      </c>
      <c r="F43" s="106">
        <v>14</v>
      </c>
      <c r="G43" s="106" t="s">
        <v>243</v>
      </c>
      <c r="H43" s="107" t="s">
        <v>228</v>
      </c>
      <c r="I43" s="107" t="s">
        <v>228</v>
      </c>
    </row>
    <row r="44" spans="1:9" s="5" customFormat="1" ht="12.75" customHeight="1">
      <c r="A44" s="106">
        <v>38</v>
      </c>
      <c r="B44" s="106" t="s">
        <v>253</v>
      </c>
      <c r="C44" s="106" t="s">
        <v>254</v>
      </c>
      <c r="D44" s="106">
        <v>495</v>
      </c>
      <c r="E44" s="106">
        <v>45.28</v>
      </c>
      <c r="F44" s="106">
        <v>11</v>
      </c>
      <c r="G44" s="106" t="s">
        <v>243</v>
      </c>
      <c r="H44" s="107" t="s">
        <v>228</v>
      </c>
      <c r="I44" s="107" t="s">
        <v>228</v>
      </c>
    </row>
    <row r="45" spans="1:9" s="5" customFormat="1" ht="12.75" customHeight="1">
      <c r="A45" s="106">
        <v>39</v>
      </c>
      <c r="B45" s="106" t="s">
        <v>247</v>
      </c>
      <c r="C45" s="106" t="s">
        <v>248</v>
      </c>
      <c r="D45" s="106">
        <v>1708</v>
      </c>
      <c r="E45" s="106">
        <v>59.15</v>
      </c>
      <c r="F45" s="106">
        <v>17</v>
      </c>
      <c r="G45" s="106" t="s">
        <v>243</v>
      </c>
      <c r="H45" s="107" t="s">
        <v>228</v>
      </c>
      <c r="I45" s="107" t="s">
        <v>228</v>
      </c>
    </row>
    <row r="46" spans="1:9" s="5" customFormat="1" ht="12.75" customHeight="1">
      <c r="A46" s="106">
        <v>40</v>
      </c>
      <c r="B46" s="106" t="s">
        <v>286</v>
      </c>
      <c r="C46" s="106" t="s">
        <v>246</v>
      </c>
      <c r="D46" s="106">
        <v>1815</v>
      </c>
      <c r="E46" s="106">
        <v>57.59</v>
      </c>
      <c r="F46" s="106">
        <v>15</v>
      </c>
      <c r="G46" s="106" t="s">
        <v>243</v>
      </c>
      <c r="H46" s="107" t="s">
        <v>228</v>
      </c>
      <c r="I46" s="107" t="s">
        <v>228</v>
      </c>
    </row>
    <row r="47" spans="1:9" s="5" customFormat="1" ht="12.75" customHeight="1">
      <c r="A47" s="106">
        <v>41</v>
      </c>
      <c r="B47" s="106" t="s">
        <v>281</v>
      </c>
      <c r="C47" s="106" t="s">
        <v>254</v>
      </c>
      <c r="D47" s="106">
        <v>3764</v>
      </c>
      <c r="E47" s="106">
        <v>81.93</v>
      </c>
      <c r="F47" s="106">
        <v>20</v>
      </c>
      <c r="G47" s="106" t="s">
        <v>243</v>
      </c>
      <c r="H47" s="107" t="s">
        <v>228</v>
      </c>
      <c r="I47" s="107" t="s">
        <v>228</v>
      </c>
    </row>
    <row r="48" spans="1:9" s="5" customFormat="1" ht="12.75" customHeight="1">
      <c r="A48" s="106">
        <v>42</v>
      </c>
      <c r="B48" s="106" t="s">
        <v>278</v>
      </c>
      <c r="C48" s="106" t="s">
        <v>246</v>
      </c>
      <c r="D48" s="106">
        <v>1577</v>
      </c>
      <c r="E48" s="106">
        <v>62.940000000000005</v>
      </c>
      <c r="F48" s="106">
        <v>13</v>
      </c>
      <c r="G48" s="106" t="s">
        <v>243</v>
      </c>
      <c r="H48" s="107" t="s">
        <v>228</v>
      </c>
      <c r="I48" s="107" t="s">
        <v>228</v>
      </c>
    </row>
    <row r="49" spans="1:9" s="5" customFormat="1" ht="12.75" customHeight="1">
      <c r="A49" s="106">
        <v>43</v>
      </c>
      <c r="B49" s="106" t="s">
        <v>296</v>
      </c>
      <c r="C49" s="106" t="s">
        <v>297</v>
      </c>
      <c r="D49" s="106">
        <v>2514</v>
      </c>
      <c r="E49" s="106">
        <v>68.64</v>
      </c>
      <c r="F49" s="106">
        <v>17</v>
      </c>
      <c r="G49" s="106" t="s">
        <v>243</v>
      </c>
      <c r="H49" s="107" t="s">
        <v>228</v>
      </c>
      <c r="I49" s="107" t="s">
        <v>228</v>
      </c>
    </row>
    <row r="50" spans="1:9" s="5" customFormat="1" ht="12.75" customHeight="1">
      <c r="A50" s="106">
        <v>44</v>
      </c>
      <c r="B50" s="106" t="s">
        <v>309</v>
      </c>
      <c r="C50" s="106" t="s">
        <v>254</v>
      </c>
      <c r="D50" s="106">
        <v>1235</v>
      </c>
      <c r="E50" s="106">
        <v>61.9</v>
      </c>
      <c r="F50" s="106">
        <v>14</v>
      </c>
      <c r="G50" s="106" t="s">
        <v>243</v>
      </c>
      <c r="H50" s="107" t="s">
        <v>228</v>
      </c>
      <c r="I50" s="107" t="s">
        <v>228</v>
      </c>
    </row>
    <row r="51" spans="1:9" s="5" customFormat="1" ht="12.75" customHeight="1">
      <c r="A51" s="106">
        <v>45</v>
      </c>
      <c r="B51" s="106" t="s">
        <v>250</v>
      </c>
      <c r="C51" s="106" t="s">
        <v>246</v>
      </c>
      <c r="D51" s="106">
        <v>298</v>
      </c>
      <c r="E51" s="106">
        <v>41.45</v>
      </c>
      <c r="F51" s="106">
        <v>9</v>
      </c>
      <c r="G51" s="106" t="s">
        <v>241</v>
      </c>
      <c r="H51" s="107" t="s">
        <v>228</v>
      </c>
      <c r="I51" s="107" t="s">
        <v>228</v>
      </c>
    </row>
    <row r="52" spans="1:9" s="5" customFormat="1" ht="12.75" customHeight="1">
      <c r="A52" s="106">
        <v>46</v>
      </c>
      <c r="B52" s="106" t="s">
        <v>279</v>
      </c>
      <c r="C52" s="106" t="s">
        <v>246</v>
      </c>
      <c r="D52" s="106">
        <v>1517</v>
      </c>
      <c r="E52" s="106">
        <v>52.27</v>
      </c>
      <c r="F52" s="106">
        <v>14</v>
      </c>
      <c r="G52" s="106" t="s">
        <v>243</v>
      </c>
      <c r="H52" s="107" t="s">
        <v>228</v>
      </c>
      <c r="I52" s="107" t="s">
        <v>228</v>
      </c>
    </row>
    <row r="53" spans="1:9" s="5" customFormat="1" ht="12.75" customHeight="1">
      <c r="A53" s="106">
        <v>47</v>
      </c>
      <c r="B53" s="106" t="s">
        <v>257</v>
      </c>
      <c r="C53" s="106" t="s">
        <v>246</v>
      </c>
      <c r="D53" s="106">
        <v>2312</v>
      </c>
      <c r="E53" s="106">
        <v>62.4</v>
      </c>
      <c r="F53" s="106">
        <v>15</v>
      </c>
      <c r="G53" s="106" t="s">
        <v>243</v>
      </c>
      <c r="H53" s="107" t="s">
        <v>228</v>
      </c>
      <c r="I53" s="107" t="s">
        <v>228</v>
      </c>
    </row>
    <row r="54" spans="1:9" s="5" customFormat="1" ht="12.75" customHeight="1">
      <c r="A54" s="106">
        <v>48</v>
      </c>
      <c r="B54" s="106" t="s">
        <v>272</v>
      </c>
      <c r="C54" s="106" t="s">
        <v>246</v>
      </c>
      <c r="D54" s="106">
        <v>495</v>
      </c>
      <c r="E54" s="106">
        <v>45.29</v>
      </c>
      <c r="F54" s="106">
        <v>11</v>
      </c>
      <c r="G54" s="106" t="s">
        <v>243</v>
      </c>
      <c r="H54" s="107" t="s">
        <v>228</v>
      </c>
      <c r="I54" s="107" t="s">
        <v>228</v>
      </c>
    </row>
    <row r="55" spans="1:9" s="5" customFormat="1" ht="12.75" customHeight="1">
      <c r="A55" s="106">
        <v>49</v>
      </c>
      <c r="B55" s="106" t="s">
        <v>276</v>
      </c>
      <c r="C55" s="106" t="s">
        <v>246</v>
      </c>
      <c r="D55" s="106">
        <v>495</v>
      </c>
      <c r="E55" s="106">
        <v>45.28</v>
      </c>
      <c r="F55" s="106">
        <v>11</v>
      </c>
      <c r="G55" s="106" t="s">
        <v>241</v>
      </c>
      <c r="H55" s="107" t="s">
        <v>228</v>
      </c>
      <c r="I55" s="107" t="s">
        <v>228</v>
      </c>
    </row>
    <row r="56" spans="1:9" s="5" customFormat="1" ht="12.75" customHeight="1">
      <c r="A56" s="106">
        <v>50</v>
      </c>
      <c r="B56" s="106" t="s">
        <v>293</v>
      </c>
      <c r="C56" s="106" t="s">
        <v>294</v>
      </c>
      <c r="D56" s="106">
        <v>2466</v>
      </c>
      <c r="E56" s="106">
        <v>65.89</v>
      </c>
      <c r="F56" s="106">
        <v>17</v>
      </c>
      <c r="G56" s="106" t="s">
        <v>243</v>
      </c>
      <c r="H56" s="107" t="s">
        <v>228</v>
      </c>
      <c r="I56" s="107" t="s">
        <v>228</v>
      </c>
    </row>
    <row r="57" spans="1:9" s="5" customFormat="1" ht="12.75" customHeight="1">
      <c r="A57" s="106">
        <v>51</v>
      </c>
      <c r="B57" s="106" t="s">
        <v>250</v>
      </c>
      <c r="C57" s="106" t="s">
        <v>246</v>
      </c>
      <c r="D57" s="106">
        <v>298</v>
      </c>
      <c r="E57" s="106">
        <v>41.45</v>
      </c>
      <c r="F57" s="106">
        <v>9</v>
      </c>
      <c r="G57" s="106" t="s">
        <v>241</v>
      </c>
      <c r="H57" s="107" t="s">
        <v>228</v>
      </c>
      <c r="I57" s="107" t="s">
        <v>228</v>
      </c>
    </row>
    <row r="58" spans="1:9" s="5" customFormat="1" ht="12.75" customHeight="1">
      <c r="A58" s="106">
        <v>52</v>
      </c>
      <c r="B58" s="106" t="s">
        <v>310</v>
      </c>
      <c r="C58" s="106" t="s">
        <v>246</v>
      </c>
      <c r="D58" s="106">
        <v>1674</v>
      </c>
      <c r="E58" s="106">
        <v>56</v>
      </c>
      <c r="F58" s="106">
        <v>16</v>
      </c>
      <c r="G58" s="106" t="s">
        <v>243</v>
      </c>
      <c r="H58" s="107" t="s">
        <v>228</v>
      </c>
      <c r="I58" s="107" t="s">
        <v>228</v>
      </c>
    </row>
    <row r="59" spans="1:9" s="5" customFormat="1" ht="12.75" customHeight="1">
      <c r="A59" s="106">
        <v>53</v>
      </c>
      <c r="B59" s="106" t="s">
        <v>300</v>
      </c>
      <c r="C59" s="106" t="s">
        <v>246</v>
      </c>
      <c r="D59" s="106">
        <v>1226</v>
      </c>
      <c r="E59" s="106">
        <v>52.58</v>
      </c>
      <c r="F59" s="106">
        <v>16</v>
      </c>
      <c r="G59" s="106" t="s">
        <v>243</v>
      </c>
      <c r="H59" s="107" t="s">
        <v>228</v>
      </c>
      <c r="I59" s="107" t="s">
        <v>228</v>
      </c>
    </row>
    <row r="60" spans="1:9" s="5" customFormat="1" ht="12.75" customHeight="1">
      <c r="A60" s="106">
        <v>54</v>
      </c>
      <c r="B60" s="106" t="s">
        <v>269</v>
      </c>
      <c r="C60" s="106" t="s">
        <v>246</v>
      </c>
      <c r="D60" s="106">
        <v>482</v>
      </c>
      <c r="E60" s="106">
        <v>50.38</v>
      </c>
      <c r="F60" s="106">
        <v>10</v>
      </c>
      <c r="G60" s="106" t="s">
        <v>243</v>
      </c>
      <c r="H60" s="107" t="s">
        <v>228</v>
      </c>
      <c r="I60" s="107" t="s">
        <v>228</v>
      </c>
    </row>
    <row r="61" spans="1:9" s="5" customFormat="1" ht="12.75" customHeight="1">
      <c r="A61" s="106">
        <v>55</v>
      </c>
      <c r="B61" s="106" t="s">
        <v>285</v>
      </c>
      <c r="C61" s="106" t="s">
        <v>246</v>
      </c>
      <c r="D61" s="106">
        <v>1765</v>
      </c>
      <c r="E61" s="106">
        <v>57.120000000000005</v>
      </c>
      <c r="F61" s="106">
        <v>16</v>
      </c>
      <c r="G61" s="106" t="s">
        <v>243</v>
      </c>
      <c r="H61" s="107" t="s">
        <v>228</v>
      </c>
      <c r="I61" s="107" t="s">
        <v>228</v>
      </c>
    </row>
    <row r="62" spans="1:9" s="5" customFormat="1" ht="12.75" customHeight="1">
      <c r="A62" s="106">
        <v>56</v>
      </c>
      <c r="B62" s="106" t="s">
        <v>250</v>
      </c>
      <c r="C62" s="106" t="s">
        <v>246</v>
      </c>
      <c r="D62" s="106">
        <v>298</v>
      </c>
      <c r="E62" s="106">
        <v>41.45</v>
      </c>
      <c r="F62" s="106">
        <v>9</v>
      </c>
      <c r="G62" s="106" t="s">
        <v>241</v>
      </c>
      <c r="H62" s="107" t="s">
        <v>228</v>
      </c>
      <c r="I62" s="107" t="s">
        <v>228</v>
      </c>
    </row>
    <row r="63" spans="1:9" s="5" customFormat="1" ht="12.75" customHeight="1">
      <c r="A63" s="106">
        <v>57</v>
      </c>
      <c r="B63" s="106" t="s">
        <v>289</v>
      </c>
      <c r="C63" s="106" t="s">
        <v>246</v>
      </c>
      <c r="D63" s="106">
        <v>4721</v>
      </c>
      <c r="E63" s="106">
        <v>110.72</v>
      </c>
      <c r="F63" s="106">
        <v>18</v>
      </c>
      <c r="G63" s="106" t="s">
        <v>225</v>
      </c>
      <c r="H63" s="107" t="s">
        <v>228</v>
      </c>
      <c r="I63" s="107" t="s">
        <v>228</v>
      </c>
    </row>
    <row r="64" spans="1:9" s="5" customFormat="1" ht="12.75" customHeight="1">
      <c r="A64" s="106">
        <v>58</v>
      </c>
      <c r="B64" s="106" t="s">
        <v>345</v>
      </c>
      <c r="C64" s="106" t="s">
        <v>246</v>
      </c>
      <c r="D64" s="106">
        <v>632</v>
      </c>
      <c r="E64" s="106">
        <v>47.67</v>
      </c>
      <c r="F64" s="106">
        <v>12</v>
      </c>
      <c r="G64" s="106" t="s">
        <v>243</v>
      </c>
      <c r="H64" s="107" t="s">
        <v>228</v>
      </c>
      <c r="I64" s="107" t="s">
        <v>228</v>
      </c>
    </row>
    <row r="65" spans="1:9" s="5" customFormat="1" ht="12.75" customHeight="1">
      <c r="A65" s="106">
        <v>59</v>
      </c>
      <c r="B65" s="106" t="s">
        <v>283</v>
      </c>
      <c r="C65" s="106" t="s">
        <v>246</v>
      </c>
      <c r="D65" s="106">
        <v>495</v>
      </c>
      <c r="E65" s="106">
        <v>45.28</v>
      </c>
      <c r="F65" s="106">
        <v>11</v>
      </c>
      <c r="G65" s="106" t="s">
        <v>243</v>
      </c>
      <c r="H65" s="107" t="s">
        <v>228</v>
      </c>
      <c r="I65" s="107" t="s">
        <v>228</v>
      </c>
    </row>
    <row r="66" spans="1:9" s="5" customFormat="1" ht="12.75" customHeight="1">
      <c r="A66" s="106">
        <v>60</v>
      </c>
      <c r="B66" s="106" t="s">
        <v>261</v>
      </c>
      <c r="C66" s="106" t="s">
        <v>254</v>
      </c>
      <c r="D66" s="106">
        <v>337</v>
      </c>
      <c r="E66" s="106">
        <v>44.6</v>
      </c>
      <c r="F66" s="106">
        <v>9</v>
      </c>
      <c r="G66" s="106" t="s">
        <v>241</v>
      </c>
      <c r="H66" s="107" t="s">
        <v>228</v>
      </c>
      <c r="I66" s="107" t="s">
        <v>228</v>
      </c>
    </row>
    <row r="67" spans="1:9" s="5" customFormat="1" ht="12.75" customHeight="1">
      <c r="A67" s="106">
        <v>61</v>
      </c>
      <c r="B67" s="106" t="s">
        <v>251</v>
      </c>
      <c r="C67" s="106" t="s">
        <v>246</v>
      </c>
      <c r="D67" s="106">
        <v>324</v>
      </c>
      <c r="E67" s="106">
        <v>43.31</v>
      </c>
      <c r="F67" s="106">
        <v>9</v>
      </c>
      <c r="G67" s="106" t="s">
        <v>241</v>
      </c>
      <c r="H67" s="107" t="s">
        <v>228</v>
      </c>
      <c r="I67" s="107" t="s">
        <v>228</v>
      </c>
    </row>
    <row r="68" spans="1:9" s="5" customFormat="1" ht="12.75" customHeight="1">
      <c r="A68" s="106">
        <v>62</v>
      </c>
      <c r="B68" s="106" t="s">
        <v>317</v>
      </c>
      <c r="C68" s="106" t="s">
        <v>246</v>
      </c>
      <c r="D68" s="106">
        <v>93.13</v>
      </c>
      <c r="E68" s="106">
        <v>28.23</v>
      </c>
      <c r="F68" s="106">
        <v>6</v>
      </c>
      <c r="G68" s="106" t="s">
        <v>241</v>
      </c>
      <c r="H68" s="107" t="s">
        <v>228</v>
      </c>
      <c r="I68" s="107" t="s">
        <v>228</v>
      </c>
    </row>
    <row r="69" spans="1:9" s="5" customFormat="1" ht="12.75" customHeight="1">
      <c r="A69" s="106">
        <v>63</v>
      </c>
      <c r="B69" s="106" t="s">
        <v>308</v>
      </c>
      <c r="C69" s="106" t="s">
        <v>224</v>
      </c>
      <c r="D69" s="106">
        <v>2180</v>
      </c>
      <c r="E69" s="106">
        <v>67.599999999999994</v>
      </c>
      <c r="F69" s="106">
        <v>16</v>
      </c>
      <c r="G69" s="106" t="s">
        <v>243</v>
      </c>
      <c r="H69" s="107" t="s">
        <v>228</v>
      </c>
      <c r="I69" s="107" t="s">
        <v>228</v>
      </c>
    </row>
    <row r="70" spans="1:9" s="5" customFormat="1" ht="12.75" customHeight="1">
      <c r="A70" s="106">
        <v>64</v>
      </c>
      <c r="B70" s="106" t="s">
        <v>250</v>
      </c>
      <c r="C70" s="106" t="s">
        <v>246</v>
      </c>
      <c r="D70" s="106">
        <v>298</v>
      </c>
      <c r="E70" s="106">
        <v>41.45</v>
      </c>
      <c r="F70" s="106">
        <v>9</v>
      </c>
      <c r="G70" s="106" t="s">
        <v>241</v>
      </c>
      <c r="H70" s="107" t="s">
        <v>228</v>
      </c>
      <c r="I70" s="107" t="s">
        <v>228</v>
      </c>
    </row>
    <row r="71" spans="1:9" s="5" customFormat="1" ht="12.75" customHeight="1">
      <c r="A71" s="106">
        <v>65</v>
      </c>
      <c r="B71" s="106" t="s">
        <v>268</v>
      </c>
      <c r="C71" s="106" t="s">
        <v>246</v>
      </c>
      <c r="D71" s="106">
        <v>337</v>
      </c>
      <c r="E71" s="106">
        <v>50.24</v>
      </c>
      <c r="F71" s="106">
        <v>9</v>
      </c>
      <c r="G71" s="106" t="s">
        <v>241</v>
      </c>
      <c r="H71" s="107" t="s">
        <v>228</v>
      </c>
      <c r="I71" s="107" t="s">
        <v>228</v>
      </c>
    </row>
    <row r="72" spans="1:9" s="5" customFormat="1" ht="12.75" customHeight="1">
      <c r="A72" s="106">
        <v>66</v>
      </c>
      <c r="B72" s="106" t="s">
        <v>292</v>
      </c>
      <c r="C72" s="106" t="s">
        <v>246</v>
      </c>
      <c r="D72" s="106">
        <v>640</v>
      </c>
      <c r="E72" s="106">
        <v>50.02</v>
      </c>
      <c r="F72" s="106">
        <v>11</v>
      </c>
      <c r="G72" s="106" t="s">
        <v>243</v>
      </c>
      <c r="H72" s="107" t="s">
        <v>228</v>
      </c>
      <c r="I72" s="107" t="s">
        <v>228</v>
      </c>
    </row>
    <row r="73" spans="1:9" s="5" customFormat="1" ht="12.75" customHeight="1">
      <c r="A73" s="106">
        <v>67</v>
      </c>
      <c r="B73" s="106" t="s">
        <v>307</v>
      </c>
      <c r="C73" s="106" t="s">
        <v>246</v>
      </c>
      <c r="D73" s="106">
        <v>182.25</v>
      </c>
      <c r="E73" s="106">
        <v>32.74</v>
      </c>
      <c r="F73" s="106">
        <v>7</v>
      </c>
      <c r="G73" s="106" t="s">
        <v>241</v>
      </c>
      <c r="H73" s="107" t="s">
        <v>228</v>
      </c>
      <c r="I73" s="107" t="s">
        <v>228</v>
      </c>
    </row>
    <row r="74" spans="1:9" s="5" customFormat="1" ht="12.75" customHeight="1">
      <c r="A74" s="106">
        <v>68</v>
      </c>
      <c r="B74" s="106" t="s">
        <v>283</v>
      </c>
      <c r="C74" s="106" t="s">
        <v>246</v>
      </c>
      <c r="D74" s="106">
        <v>495</v>
      </c>
      <c r="E74" s="106">
        <v>45.28</v>
      </c>
      <c r="F74" s="106">
        <v>11</v>
      </c>
      <c r="G74" s="106" t="s">
        <v>243</v>
      </c>
      <c r="H74" s="107" t="s">
        <v>228</v>
      </c>
      <c r="I74" s="107" t="s">
        <v>228</v>
      </c>
    </row>
    <row r="75" spans="1:9" s="5" customFormat="1" ht="12.75" customHeight="1">
      <c r="A75" s="106">
        <v>69</v>
      </c>
      <c r="B75" s="106" t="s">
        <v>256</v>
      </c>
      <c r="C75" s="106" t="s">
        <v>246</v>
      </c>
      <c r="D75" s="106">
        <v>1373</v>
      </c>
      <c r="E75" s="106">
        <v>52.57</v>
      </c>
      <c r="F75" s="106">
        <v>16</v>
      </c>
      <c r="G75" s="106" t="s">
        <v>243</v>
      </c>
      <c r="H75" s="107" t="s">
        <v>228</v>
      </c>
      <c r="I75" s="107" t="s">
        <v>228</v>
      </c>
    </row>
    <row r="76" spans="1:9" s="5" customFormat="1" ht="12.75" customHeight="1">
      <c r="A76" s="106">
        <v>70</v>
      </c>
      <c r="B76" s="106" t="s">
        <v>251</v>
      </c>
      <c r="C76" s="106" t="s">
        <v>246</v>
      </c>
      <c r="D76" s="106">
        <v>324</v>
      </c>
      <c r="E76" s="106">
        <v>43.31</v>
      </c>
      <c r="F76" s="106">
        <v>9</v>
      </c>
      <c r="G76" s="106" t="s">
        <v>241</v>
      </c>
      <c r="H76" s="107" t="s">
        <v>228</v>
      </c>
      <c r="I76" s="107" t="s">
        <v>228</v>
      </c>
    </row>
    <row r="77" spans="1:9" s="5" customFormat="1" ht="12.75" customHeight="1">
      <c r="A77" s="106">
        <v>71</v>
      </c>
      <c r="B77" s="106" t="s">
        <v>295</v>
      </c>
      <c r="C77" s="106" t="s">
        <v>254</v>
      </c>
      <c r="D77" s="106">
        <v>1489</v>
      </c>
      <c r="E77" s="106">
        <v>55.81</v>
      </c>
      <c r="F77" s="106">
        <v>56</v>
      </c>
      <c r="G77" s="106" t="s">
        <v>243</v>
      </c>
      <c r="H77" s="107" t="s">
        <v>228</v>
      </c>
      <c r="I77" s="107" t="s">
        <v>228</v>
      </c>
    </row>
    <row r="78" spans="1:9" s="5" customFormat="1" ht="12.75" customHeight="1">
      <c r="A78" s="106">
        <v>72</v>
      </c>
      <c r="B78" s="106" t="s">
        <v>250</v>
      </c>
      <c r="C78" s="106" t="s">
        <v>246</v>
      </c>
      <c r="D78" s="106">
        <v>298</v>
      </c>
      <c r="E78" s="106">
        <v>41.45</v>
      </c>
      <c r="F78" s="106">
        <v>9</v>
      </c>
      <c r="G78" s="106" t="s">
        <v>241</v>
      </c>
      <c r="H78" s="107" t="s">
        <v>228</v>
      </c>
      <c r="I78" s="107" t="s">
        <v>228</v>
      </c>
    </row>
    <row r="79" spans="1:9" s="5" customFormat="1" ht="12.75" customHeight="1">
      <c r="A79" s="106">
        <v>73</v>
      </c>
      <c r="B79" s="106" t="s">
        <v>275</v>
      </c>
      <c r="C79" s="106" t="s">
        <v>246</v>
      </c>
      <c r="D79" s="106">
        <v>1549</v>
      </c>
      <c r="E79" s="106">
        <v>67.210000000000008</v>
      </c>
      <c r="F79" s="106">
        <v>16</v>
      </c>
      <c r="G79" s="106" t="s">
        <v>243</v>
      </c>
      <c r="H79" s="107" t="s">
        <v>228</v>
      </c>
      <c r="I79" s="107" t="s">
        <v>228</v>
      </c>
    </row>
    <row r="80" spans="1:9" s="5" customFormat="1" ht="12.75" customHeight="1">
      <c r="A80" s="106">
        <v>74</v>
      </c>
      <c r="B80" s="106" t="s">
        <v>264</v>
      </c>
      <c r="C80" s="106" t="s">
        <v>246</v>
      </c>
      <c r="D80" s="106">
        <v>1571</v>
      </c>
      <c r="E80" s="106">
        <v>52.7</v>
      </c>
      <c r="F80" s="106">
        <v>14</v>
      </c>
      <c r="G80" s="106" t="s">
        <v>243</v>
      </c>
      <c r="H80" s="107" t="s">
        <v>228</v>
      </c>
      <c r="I80" s="107" t="s">
        <v>228</v>
      </c>
    </row>
    <row r="81" spans="1:9" s="5" customFormat="1" ht="12.75" customHeight="1">
      <c r="A81" s="106">
        <v>75</v>
      </c>
      <c r="B81" s="106" t="s">
        <v>303</v>
      </c>
      <c r="C81" s="106" t="s">
        <v>246</v>
      </c>
      <c r="D81" s="106">
        <v>1571</v>
      </c>
      <c r="E81" s="106">
        <v>52.7</v>
      </c>
      <c r="F81" s="106">
        <v>14</v>
      </c>
      <c r="G81" s="106" t="s">
        <v>243</v>
      </c>
      <c r="H81" s="107" t="s">
        <v>228</v>
      </c>
      <c r="I81" s="107" t="s">
        <v>228</v>
      </c>
    </row>
    <row r="82" spans="1:9" s="5" customFormat="1" ht="12.75" customHeight="1">
      <c r="A82" s="106">
        <v>76</v>
      </c>
      <c r="B82" s="106" t="s">
        <v>260</v>
      </c>
      <c r="C82" s="106" t="s">
        <v>246</v>
      </c>
      <c r="D82" s="106">
        <v>2542</v>
      </c>
      <c r="E82" s="106">
        <v>67.930000000000007</v>
      </c>
      <c r="F82" s="106">
        <v>17</v>
      </c>
      <c r="G82" s="106" t="s">
        <v>243</v>
      </c>
      <c r="H82" s="107" t="s">
        <v>228</v>
      </c>
      <c r="I82" s="107" t="s">
        <v>228</v>
      </c>
    </row>
    <row r="83" spans="1:9" s="5" customFormat="1" ht="12.75" customHeight="1">
      <c r="A83" s="106">
        <v>77</v>
      </c>
      <c r="B83" s="106" t="s">
        <v>279</v>
      </c>
      <c r="C83" s="106" t="s">
        <v>246</v>
      </c>
      <c r="D83" s="106">
        <v>1517</v>
      </c>
      <c r="E83" s="106">
        <v>52.27</v>
      </c>
      <c r="F83" s="106">
        <v>14</v>
      </c>
      <c r="G83" s="106" t="s">
        <v>243</v>
      </c>
      <c r="H83" s="107" t="s">
        <v>228</v>
      </c>
      <c r="I83" s="107" t="s">
        <v>228</v>
      </c>
    </row>
    <row r="84" spans="1:9" s="5" customFormat="1" ht="12.75" customHeight="1">
      <c r="A84" s="106">
        <v>78</v>
      </c>
      <c r="B84" s="106" t="s">
        <v>278</v>
      </c>
      <c r="C84" s="106" t="s">
        <v>246</v>
      </c>
      <c r="D84" s="106">
        <v>1577</v>
      </c>
      <c r="E84" s="106">
        <v>62.940000000000005</v>
      </c>
      <c r="F84" s="106">
        <v>13</v>
      </c>
      <c r="G84" s="106" t="s">
        <v>243</v>
      </c>
      <c r="H84" s="107" t="s">
        <v>228</v>
      </c>
      <c r="I84" s="107" t="s">
        <v>228</v>
      </c>
    </row>
    <row r="85" spans="1:9" s="5" customFormat="1" ht="12.75" customHeight="1">
      <c r="A85" s="106">
        <v>79</v>
      </c>
      <c r="B85" s="106" t="s">
        <v>282</v>
      </c>
      <c r="C85" s="106" t="s">
        <v>246</v>
      </c>
      <c r="D85" s="106">
        <v>955</v>
      </c>
      <c r="E85" s="106">
        <v>53.68</v>
      </c>
      <c r="F85" s="106">
        <v>13</v>
      </c>
      <c r="G85" s="106" t="s">
        <v>243</v>
      </c>
      <c r="H85" s="107" t="s">
        <v>228</v>
      </c>
      <c r="I85" s="107" t="s">
        <v>228</v>
      </c>
    </row>
    <row r="86" spans="1:9" s="5" customFormat="1" ht="12.75" customHeight="1">
      <c r="A86" s="106">
        <v>80</v>
      </c>
      <c r="B86" s="106" t="s">
        <v>255</v>
      </c>
      <c r="C86" s="106" t="s">
        <v>246</v>
      </c>
      <c r="D86" s="106">
        <v>325</v>
      </c>
      <c r="E86" s="106">
        <v>43.34</v>
      </c>
      <c r="F86" s="106">
        <v>9</v>
      </c>
      <c r="G86" s="106" t="s">
        <v>241</v>
      </c>
      <c r="H86" s="107" t="s">
        <v>228</v>
      </c>
      <c r="I86" s="107" t="s">
        <v>228</v>
      </c>
    </row>
    <row r="87" spans="1:9" s="5" customFormat="1" ht="12.75" customHeight="1">
      <c r="A87" s="106">
        <v>81</v>
      </c>
      <c r="B87" s="106" t="s">
        <v>316</v>
      </c>
      <c r="C87" s="106" t="s">
        <v>254</v>
      </c>
      <c r="D87" s="106">
        <v>3764</v>
      </c>
      <c r="E87" s="106">
        <v>81.93</v>
      </c>
      <c r="F87" s="106">
        <v>20</v>
      </c>
      <c r="G87" s="106" t="s">
        <v>243</v>
      </c>
      <c r="H87" s="107" t="s">
        <v>228</v>
      </c>
      <c r="I87" s="107" t="s">
        <v>228</v>
      </c>
    </row>
    <row r="88" spans="1:9" s="5" customFormat="1" ht="12.75" customHeight="1">
      <c r="A88" s="106">
        <v>82</v>
      </c>
      <c r="B88" s="106" t="s">
        <v>318</v>
      </c>
      <c r="C88" s="106" t="s">
        <v>246</v>
      </c>
      <c r="D88" s="106">
        <v>359</v>
      </c>
      <c r="E88" s="106">
        <v>43.71</v>
      </c>
      <c r="F88" s="106">
        <v>12</v>
      </c>
      <c r="G88" s="106" t="s">
        <v>241</v>
      </c>
      <c r="H88" s="107" t="s">
        <v>228</v>
      </c>
      <c r="I88" s="107" t="s">
        <v>228</v>
      </c>
    </row>
    <row r="89" spans="1:9" s="5" customFormat="1" ht="12.75" customHeight="1">
      <c r="A89" s="106">
        <v>83</v>
      </c>
      <c r="B89" s="106" t="s">
        <v>275</v>
      </c>
      <c r="C89" s="106" t="s">
        <v>246</v>
      </c>
      <c r="D89" s="106">
        <v>1549</v>
      </c>
      <c r="E89" s="106">
        <v>67.210000000000008</v>
      </c>
      <c r="F89" s="106">
        <v>16</v>
      </c>
      <c r="G89" s="106" t="s">
        <v>243</v>
      </c>
      <c r="H89" s="107" t="s">
        <v>228</v>
      </c>
      <c r="I89" s="107" t="s">
        <v>228</v>
      </c>
    </row>
    <row r="90" spans="1:9" s="5" customFormat="1" ht="12.75" customHeight="1">
      <c r="A90" s="106">
        <v>84</v>
      </c>
      <c r="B90" s="106" t="s">
        <v>269</v>
      </c>
      <c r="C90" s="106" t="s">
        <v>246</v>
      </c>
      <c r="D90" s="106">
        <v>482</v>
      </c>
      <c r="E90" s="106">
        <v>50.38</v>
      </c>
      <c r="F90" s="106">
        <v>10</v>
      </c>
      <c r="G90" s="106" t="s">
        <v>243</v>
      </c>
      <c r="H90" s="107" t="s">
        <v>228</v>
      </c>
      <c r="I90" s="107" t="s">
        <v>228</v>
      </c>
    </row>
    <row r="91" spans="1:9" s="5" customFormat="1" ht="12.75" customHeight="1">
      <c r="A91" s="106">
        <v>85</v>
      </c>
      <c r="B91" s="106" t="s">
        <v>280</v>
      </c>
      <c r="C91" s="106" t="s">
        <v>246</v>
      </c>
      <c r="D91" s="106">
        <v>337</v>
      </c>
      <c r="E91" s="106">
        <v>47.1</v>
      </c>
      <c r="F91" s="106">
        <v>8</v>
      </c>
      <c r="G91" s="106" t="s">
        <v>241</v>
      </c>
      <c r="H91" s="107" t="s">
        <v>228</v>
      </c>
      <c r="I91" s="107" t="s">
        <v>228</v>
      </c>
    </row>
    <row r="92" spans="1:9" s="5" customFormat="1" ht="12.75" customHeight="1">
      <c r="A92" s="106">
        <v>86</v>
      </c>
      <c r="B92" s="106" t="s">
        <v>293</v>
      </c>
      <c r="C92" s="106" t="s">
        <v>294</v>
      </c>
      <c r="D92" s="106">
        <v>2466</v>
      </c>
      <c r="E92" s="106">
        <v>65.89</v>
      </c>
      <c r="F92" s="106">
        <v>17</v>
      </c>
      <c r="G92" s="106" t="s">
        <v>243</v>
      </c>
      <c r="H92" s="107" t="s">
        <v>228</v>
      </c>
      <c r="I92" s="107" t="s">
        <v>228</v>
      </c>
    </row>
    <row r="93" spans="1:9" s="5" customFormat="1" ht="12.75" customHeight="1">
      <c r="A93" s="106">
        <v>87</v>
      </c>
      <c r="B93" s="106" t="s">
        <v>249</v>
      </c>
      <c r="C93" s="106" t="s">
        <v>246</v>
      </c>
      <c r="D93" s="106">
        <v>1402</v>
      </c>
      <c r="E93" s="106">
        <v>55.68</v>
      </c>
      <c r="F93" s="106">
        <v>14</v>
      </c>
      <c r="G93" s="106" t="s">
        <v>243</v>
      </c>
      <c r="H93" s="107" t="s">
        <v>228</v>
      </c>
      <c r="I93" s="107" t="s">
        <v>228</v>
      </c>
    </row>
    <row r="94" spans="1:9" s="5" customFormat="1" ht="12.75" customHeight="1">
      <c r="A94" s="106">
        <v>88</v>
      </c>
      <c r="B94" s="106" t="s">
        <v>311</v>
      </c>
      <c r="C94" s="106" t="s">
        <v>246</v>
      </c>
      <c r="D94" s="106">
        <v>1238</v>
      </c>
      <c r="E94" s="106">
        <v>61.9</v>
      </c>
      <c r="F94" s="106">
        <v>14</v>
      </c>
      <c r="G94" s="106" t="s">
        <v>243</v>
      </c>
      <c r="H94" s="107" t="s">
        <v>228</v>
      </c>
      <c r="I94" s="107" t="s">
        <v>228</v>
      </c>
    </row>
    <row r="95" spans="1:9" s="5" customFormat="1" ht="12.75" customHeight="1">
      <c r="A95" s="106">
        <v>89</v>
      </c>
      <c r="B95" s="106" t="s">
        <v>250</v>
      </c>
      <c r="C95" s="106" t="s">
        <v>246</v>
      </c>
      <c r="D95" s="106">
        <v>298</v>
      </c>
      <c r="E95" s="106">
        <v>41.45</v>
      </c>
      <c r="F95" s="106">
        <v>9</v>
      </c>
      <c r="G95" s="106" t="s">
        <v>241</v>
      </c>
      <c r="H95" s="107" t="s">
        <v>228</v>
      </c>
      <c r="I95" s="107" t="s">
        <v>228</v>
      </c>
    </row>
    <row r="96" spans="1:9" s="5" customFormat="1" ht="12.75" customHeight="1">
      <c r="A96" s="106">
        <v>90</v>
      </c>
      <c r="B96" s="106" t="s">
        <v>288</v>
      </c>
      <c r="C96" s="106" t="s">
        <v>254</v>
      </c>
      <c r="D96" s="106">
        <v>1489</v>
      </c>
      <c r="E96" s="106">
        <v>55.81</v>
      </c>
      <c r="F96" s="106">
        <v>0</v>
      </c>
      <c r="G96" s="106" t="s">
        <v>243</v>
      </c>
      <c r="H96" s="107" t="s">
        <v>228</v>
      </c>
      <c r="I96" s="107" t="s">
        <v>228</v>
      </c>
    </row>
    <row r="97" spans="1:9" s="5" customFormat="1" ht="12.75" customHeight="1">
      <c r="A97" s="106">
        <v>91</v>
      </c>
      <c r="B97" s="106" t="s">
        <v>346</v>
      </c>
      <c r="C97" s="106" t="s">
        <v>246</v>
      </c>
      <c r="D97" s="106">
        <v>684</v>
      </c>
      <c r="E97" s="106">
        <v>50.65</v>
      </c>
      <c r="F97" s="106">
        <v>12</v>
      </c>
      <c r="G97" s="106" t="s">
        <v>263</v>
      </c>
      <c r="H97" s="107" t="s">
        <v>228</v>
      </c>
      <c r="I97" s="107" t="s">
        <v>228</v>
      </c>
    </row>
    <row r="98" spans="1:9" s="5" customFormat="1" ht="12.75" customHeight="1">
      <c r="A98" s="106">
        <v>92</v>
      </c>
      <c r="B98" s="106" t="s">
        <v>253</v>
      </c>
      <c r="C98" s="106" t="s">
        <v>254</v>
      </c>
      <c r="D98" s="106">
        <v>495</v>
      </c>
      <c r="E98" s="106">
        <v>45.28</v>
      </c>
      <c r="F98" s="106">
        <v>11</v>
      </c>
      <c r="G98" s="106" t="s">
        <v>243</v>
      </c>
      <c r="H98" s="107" t="s">
        <v>228</v>
      </c>
      <c r="I98" s="107" t="s">
        <v>228</v>
      </c>
    </row>
    <row r="99" spans="1:9" s="5" customFormat="1" ht="12.75" customHeight="1">
      <c r="A99" s="106">
        <v>93</v>
      </c>
      <c r="B99" s="106" t="s">
        <v>272</v>
      </c>
      <c r="C99" s="106" t="s">
        <v>246</v>
      </c>
      <c r="D99" s="106">
        <v>495</v>
      </c>
      <c r="E99" s="106">
        <v>45.29</v>
      </c>
      <c r="F99" s="106">
        <v>11</v>
      </c>
      <c r="G99" s="106" t="s">
        <v>243</v>
      </c>
      <c r="H99" s="107" t="s">
        <v>228</v>
      </c>
      <c r="I99" s="107" t="s">
        <v>228</v>
      </c>
    </row>
    <row r="100" spans="1:9" s="5" customFormat="1" ht="12.75" customHeight="1">
      <c r="A100" s="106">
        <v>94</v>
      </c>
      <c r="B100" s="106" t="s">
        <v>269</v>
      </c>
      <c r="C100" s="106" t="s">
        <v>246</v>
      </c>
      <c r="D100" s="106">
        <v>482</v>
      </c>
      <c r="E100" s="106">
        <v>50.38</v>
      </c>
      <c r="F100" s="106">
        <v>10</v>
      </c>
      <c r="G100" s="106" t="s">
        <v>243</v>
      </c>
      <c r="H100" s="107" t="s">
        <v>228</v>
      </c>
      <c r="I100" s="107" t="s">
        <v>228</v>
      </c>
    </row>
    <row r="101" spans="1:9" s="5" customFormat="1" ht="12.75" customHeight="1">
      <c r="A101" s="106">
        <v>95</v>
      </c>
      <c r="B101" s="106" t="s">
        <v>284</v>
      </c>
      <c r="C101" s="106" t="s">
        <v>246</v>
      </c>
      <c r="D101" s="106">
        <v>1894</v>
      </c>
      <c r="E101" s="106">
        <v>61.45</v>
      </c>
      <c r="F101" s="106">
        <v>16</v>
      </c>
      <c r="G101" s="106" t="s">
        <v>243</v>
      </c>
      <c r="H101" s="107" t="s">
        <v>228</v>
      </c>
      <c r="I101" s="107" t="s">
        <v>228</v>
      </c>
    </row>
    <row r="102" spans="1:9" s="5" customFormat="1" ht="12.75" customHeight="1">
      <c r="A102" s="106">
        <v>96</v>
      </c>
      <c r="B102" s="106" t="s">
        <v>319</v>
      </c>
      <c r="C102" s="106" t="s">
        <v>246</v>
      </c>
      <c r="D102" s="106">
        <v>2921</v>
      </c>
      <c r="E102" s="106">
        <v>68.95</v>
      </c>
      <c r="F102" s="106">
        <v>18</v>
      </c>
      <c r="G102" s="106" t="s">
        <v>243</v>
      </c>
      <c r="H102" s="107" t="s">
        <v>228</v>
      </c>
      <c r="I102" s="107" t="s">
        <v>228</v>
      </c>
    </row>
    <row r="103" spans="1:9" s="5" customFormat="1" ht="12.75" customHeight="1">
      <c r="A103" s="106">
        <v>97</v>
      </c>
      <c r="B103" s="106" t="s">
        <v>280</v>
      </c>
      <c r="C103" s="106" t="s">
        <v>246</v>
      </c>
      <c r="D103" s="106">
        <v>337</v>
      </c>
      <c r="E103" s="106">
        <v>47.1</v>
      </c>
      <c r="F103" s="106">
        <v>8</v>
      </c>
      <c r="G103" s="106" t="s">
        <v>241</v>
      </c>
      <c r="H103" s="107" t="s">
        <v>228</v>
      </c>
      <c r="I103" s="107" t="s">
        <v>228</v>
      </c>
    </row>
    <row r="104" spans="1:9" s="5" customFormat="1" ht="12.75" customHeight="1">
      <c r="A104" s="106">
        <v>98</v>
      </c>
      <c r="B104" s="106" t="s">
        <v>283</v>
      </c>
      <c r="C104" s="106" t="s">
        <v>246</v>
      </c>
      <c r="D104" s="106">
        <v>495</v>
      </c>
      <c r="E104" s="106">
        <v>45.28</v>
      </c>
      <c r="F104" s="106">
        <v>11</v>
      </c>
      <c r="G104" s="106" t="s">
        <v>243</v>
      </c>
      <c r="H104" s="107" t="s">
        <v>228</v>
      </c>
      <c r="I104" s="107" t="s">
        <v>228</v>
      </c>
    </row>
    <row r="105" spans="1:9" s="5" customFormat="1" ht="12.75" customHeight="1">
      <c r="A105" s="106">
        <v>99</v>
      </c>
      <c r="B105" s="106" t="s">
        <v>289</v>
      </c>
      <c r="C105" s="106" t="s">
        <v>246</v>
      </c>
      <c r="D105" s="106">
        <v>4721</v>
      </c>
      <c r="E105" s="106">
        <v>110.72</v>
      </c>
      <c r="F105" s="106">
        <v>18</v>
      </c>
      <c r="G105" s="106" t="s">
        <v>225</v>
      </c>
      <c r="H105" s="107" t="s">
        <v>228</v>
      </c>
      <c r="I105" s="107" t="s">
        <v>228</v>
      </c>
    </row>
    <row r="106" spans="1:9" s="5" customFormat="1" ht="12.75" customHeight="1">
      <c r="A106" s="106">
        <v>100</v>
      </c>
      <c r="B106" s="106" t="s">
        <v>251</v>
      </c>
      <c r="C106" s="106" t="s">
        <v>246</v>
      </c>
      <c r="D106" s="106">
        <v>324</v>
      </c>
      <c r="E106" s="106">
        <v>43.31</v>
      </c>
      <c r="F106" s="106">
        <v>9</v>
      </c>
      <c r="G106" s="106" t="s">
        <v>241</v>
      </c>
      <c r="H106" s="107" t="s">
        <v>228</v>
      </c>
      <c r="I106" s="107" t="s">
        <v>228</v>
      </c>
    </row>
    <row r="107" spans="1:9" s="5" customFormat="1" ht="12.75" customHeight="1">
      <c r="A107" s="106">
        <v>101</v>
      </c>
      <c r="B107" s="106" t="s">
        <v>267</v>
      </c>
      <c r="C107" s="106" t="s">
        <v>246</v>
      </c>
      <c r="D107" s="106">
        <v>1674</v>
      </c>
      <c r="E107" s="106">
        <v>55.870000000000005</v>
      </c>
      <c r="F107" s="106">
        <v>16</v>
      </c>
      <c r="G107" s="106" t="s">
        <v>243</v>
      </c>
      <c r="H107" s="107" t="s">
        <v>228</v>
      </c>
      <c r="I107" s="107" t="s">
        <v>228</v>
      </c>
    </row>
    <row r="108" spans="1:9" s="5" customFormat="1" ht="12.75" customHeight="1">
      <c r="A108" s="106">
        <v>102</v>
      </c>
      <c r="B108" s="106" t="s">
        <v>250</v>
      </c>
      <c r="C108" s="106" t="s">
        <v>246</v>
      </c>
      <c r="D108" s="106">
        <v>298</v>
      </c>
      <c r="E108" s="106">
        <v>41.45</v>
      </c>
      <c r="F108" s="106">
        <v>9</v>
      </c>
      <c r="G108" s="106" t="s">
        <v>241</v>
      </c>
      <c r="H108" s="107" t="s">
        <v>228</v>
      </c>
      <c r="I108" s="107" t="s">
        <v>228</v>
      </c>
    </row>
    <row r="109" spans="1:9" s="5" customFormat="1" ht="12.75" customHeight="1">
      <c r="A109" s="106">
        <v>103</v>
      </c>
      <c r="B109" s="106" t="s">
        <v>307</v>
      </c>
      <c r="C109" s="106" t="s">
        <v>246</v>
      </c>
      <c r="D109" s="106">
        <v>182.25</v>
      </c>
      <c r="E109" s="106">
        <v>32.74</v>
      </c>
      <c r="F109" s="106">
        <v>7</v>
      </c>
      <c r="G109" s="106" t="s">
        <v>241</v>
      </c>
      <c r="H109" s="107" t="s">
        <v>228</v>
      </c>
      <c r="I109" s="107" t="s">
        <v>228</v>
      </c>
    </row>
    <row r="110" spans="1:9" s="5" customFormat="1" ht="12.75" customHeight="1">
      <c r="A110" s="106">
        <v>104</v>
      </c>
      <c r="B110" s="106" t="s">
        <v>309</v>
      </c>
      <c r="C110" s="106" t="s">
        <v>254</v>
      </c>
      <c r="D110" s="106">
        <v>1235</v>
      </c>
      <c r="E110" s="106">
        <v>61.9</v>
      </c>
      <c r="F110" s="106">
        <v>14</v>
      </c>
      <c r="G110" s="106" t="s">
        <v>243</v>
      </c>
      <c r="H110" s="107" t="s">
        <v>228</v>
      </c>
      <c r="I110" s="107" t="s">
        <v>228</v>
      </c>
    </row>
    <row r="111" spans="1:9" s="5" customFormat="1" ht="12.75" customHeight="1">
      <c r="A111" s="106">
        <v>105</v>
      </c>
      <c r="B111" s="106" t="s">
        <v>268</v>
      </c>
      <c r="C111" s="106" t="s">
        <v>246</v>
      </c>
      <c r="D111" s="106">
        <v>337</v>
      </c>
      <c r="E111" s="106">
        <v>50.24</v>
      </c>
      <c r="F111" s="106">
        <v>9</v>
      </c>
      <c r="G111" s="106" t="s">
        <v>241</v>
      </c>
      <c r="H111" s="107" t="s">
        <v>228</v>
      </c>
      <c r="I111" s="107" t="s">
        <v>228</v>
      </c>
    </row>
    <row r="112" spans="1:9" s="5" customFormat="1" ht="12.75" customHeight="1">
      <c r="A112" s="106">
        <v>106</v>
      </c>
      <c r="B112" s="106" t="s">
        <v>310</v>
      </c>
      <c r="C112" s="106" t="s">
        <v>246</v>
      </c>
      <c r="D112" s="106">
        <v>1674</v>
      </c>
      <c r="E112" s="106">
        <v>56</v>
      </c>
      <c r="F112" s="106">
        <v>16</v>
      </c>
      <c r="G112" s="106" t="s">
        <v>243</v>
      </c>
      <c r="H112" s="107" t="s">
        <v>228</v>
      </c>
      <c r="I112" s="107" t="s">
        <v>228</v>
      </c>
    </row>
    <row r="113" spans="1:9" s="5" customFormat="1" ht="12.75" customHeight="1">
      <c r="A113" s="106">
        <v>107</v>
      </c>
      <c r="B113" s="106" t="s">
        <v>249</v>
      </c>
      <c r="C113" s="106" t="s">
        <v>246</v>
      </c>
      <c r="D113" s="106">
        <v>1402</v>
      </c>
      <c r="E113" s="106">
        <v>55.68</v>
      </c>
      <c r="F113" s="106">
        <v>14</v>
      </c>
      <c r="G113" s="106" t="s">
        <v>243</v>
      </c>
      <c r="H113" s="107" t="s">
        <v>228</v>
      </c>
      <c r="I113" s="107" t="s">
        <v>228</v>
      </c>
    </row>
    <row r="114" spans="1:9" s="5" customFormat="1" ht="12.75" customHeight="1">
      <c r="A114" s="106">
        <v>108</v>
      </c>
      <c r="B114" s="106" t="s">
        <v>269</v>
      </c>
      <c r="C114" s="106" t="s">
        <v>246</v>
      </c>
      <c r="D114" s="106">
        <v>482</v>
      </c>
      <c r="E114" s="106">
        <v>50.38</v>
      </c>
      <c r="F114" s="106">
        <v>10</v>
      </c>
      <c r="G114" s="106" t="s">
        <v>243</v>
      </c>
      <c r="H114" s="107" t="s">
        <v>228</v>
      </c>
      <c r="I114" s="107" t="s">
        <v>228</v>
      </c>
    </row>
    <row r="115" spans="1:9" s="5" customFormat="1" ht="12.75" customHeight="1">
      <c r="A115" s="106">
        <v>109</v>
      </c>
      <c r="B115" s="106" t="s">
        <v>271</v>
      </c>
      <c r="C115" s="106" t="s">
        <v>254</v>
      </c>
      <c r="D115" s="106">
        <v>1508</v>
      </c>
      <c r="E115" s="106">
        <v>62.940000000000005</v>
      </c>
      <c r="F115" s="106">
        <v>14</v>
      </c>
      <c r="G115" s="106" t="s">
        <v>243</v>
      </c>
      <c r="H115" s="107" t="s">
        <v>228</v>
      </c>
      <c r="I115" s="107" t="s">
        <v>228</v>
      </c>
    </row>
    <row r="116" spans="1:9" s="5" customFormat="1" ht="12.75" customHeight="1">
      <c r="A116" s="106">
        <v>110</v>
      </c>
      <c r="B116" s="106" t="s">
        <v>283</v>
      </c>
      <c r="C116" s="106" t="s">
        <v>246</v>
      </c>
      <c r="D116" s="106">
        <v>495</v>
      </c>
      <c r="E116" s="106">
        <v>45.28</v>
      </c>
      <c r="F116" s="106">
        <v>11</v>
      </c>
      <c r="G116" s="106" t="s">
        <v>243</v>
      </c>
      <c r="H116" s="107" t="s">
        <v>228</v>
      </c>
      <c r="I116" s="107" t="s">
        <v>228</v>
      </c>
    </row>
    <row r="117" spans="1:9" s="5" customFormat="1" ht="12.75" customHeight="1">
      <c r="A117" s="106">
        <v>111</v>
      </c>
      <c r="B117" s="106" t="s">
        <v>318</v>
      </c>
      <c r="C117" s="106" t="s">
        <v>246</v>
      </c>
      <c r="D117" s="106">
        <v>359</v>
      </c>
      <c r="E117" s="106">
        <v>43.71</v>
      </c>
      <c r="F117" s="106">
        <v>12</v>
      </c>
      <c r="G117" s="106" t="s">
        <v>241</v>
      </c>
      <c r="H117" s="107" t="s">
        <v>228</v>
      </c>
      <c r="I117" s="107" t="s">
        <v>228</v>
      </c>
    </row>
    <row r="118" spans="1:9" s="5" customFormat="1" ht="12.75" customHeight="1">
      <c r="A118" s="106">
        <v>112</v>
      </c>
      <c r="B118" s="106" t="s">
        <v>258</v>
      </c>
      <c r="C118" s="106" t="s">
        <v>246</v>
      </c>
      <c r="D118" s="106">
        <v>1943</v>
      </c>
      <c r="E118" s="106">
        <v>58.6</v>
      </c>
      <c r="F118" s="106">
        <v>16</v>
      </c>
      <c r="G118" s="106" t="s">
        <v>259</v>
      </c>
      <c r="H118" s="107" t="s">
        <v>228</v>
      </c>
      <c r="I118" s="107" t="s">
        <v>228</v>
      </c>
    </row>
    <row r="119" spans="1:9" s="5" customFormat="1" ht="12.75" customHeight="1">
      <c r="A119" s="106">
        <v>113</v>
      </c>
      <c r="B119" s="106" t="s">
        <v>261</v>
      </c>
      <c r="C119" s="106" t="s">
        <v>254</v>
      </c>
      <c r="D119" s="106">
        <v>337</v>
      </c>
      <c r="E119" s="106">
        <v>44.6</v>
      </c>
      <c r="F119" s="106">
        <v>9</v>
      </c>
      <c r="G119" s="106" t="s">
        <v>241</v>
      </c>
      <c r="H119" s="107" t="s">
        <v>228</v>
      </c>
      <c r="I119" s="107" t="s">
        <v>228</v>
      </c>
    </row>
    <row r="120" spans="1:9" s="5" customFormat="1" ht="12.75" customHeight="1">
      <c r="A120" s="106">
        <v>114</v>
      </c>
      <c r="B120" s="106" t="s">
        <v>266</v>
      </c>
      <c r="C120" s="106" t="s">
        <v>246</v>
      </c>
      <c r="D120" s="106">
        <v>1922</v>
      </c>
      <c r="E120" s="106">
        <v>58.63</v>
      </c>
      <c r="F120" s="106">
        <v>12</v>
      </c>
      <c r="G120" s="106" t="s">
        <v>243</v>
      </c>
      <c r="H120" s="107" t="s">
        <v>228</v>
      </c>
      <c r="I120" s="107" t="s">
        <v>228</v>
      </c>
    </row>
    <row r="121" spans="1:9" s="5" customFormat="1" ht="12.75" customHeight="1">
      <c r="A121" s="106">
        <v>115</v>
      </c>
      <c r="B121" s="106" t="s">
        <v>276</v>
      </c>
      <c r="C121" s="106" t="s">
        <v>246</v>
      </c>
      <c r="D121" s="106">
        <v>495</v>
      </c>
      <c r="E121" s="106">
        <v>45.28</v>
      </c>
      <c r="F121" s="106">
        <v>11</v>
      </c>
      <c r="G121" s="106" t="s">
        <v>241</v>
      </c>
      <c r="H121" s="107" t="s">
        <v>228</v>
      </c>
      <c r="I121" s="107" t="s">
        <v>228</v>
      </c>
    </row>
    <row r="122" spans="1:9" s="5" customFormat="1" ht="12.75" customHeight="1">
      <c r="A122" s="106">
        <v>116</v>
      </c>
      <c r="B122" s="106" t="s">
        <v>252</v>
      </c>
      <c r="C122" s="106" t="s">
        <v>246</v>
      </c>
      <c r="D122" s="106">
        <v>163.47</v>
      </c>
      <c r="E122" s="106">
        <v>32.56</v>
      </c>
      <c r="F122" s="106">
        <v>8</v>
      </c>
      <c r="G122" s="106" t="s">
        <v>241</v>
      </c>
      <c r="H122" s="107" t="s">
        <v>228</v>
      </c>
      <c r="I122" s="107" t="s">
        <v>228</v>
      </c>
    </row>
    <row r="123" spans="1:9" s="5" customFormat="1" ht="12.75" customHeight="1">
      <c r="A123" s="106">
        <v>117</v>
      </c>
      <c r="B123" s="106" t="s">
        <v>285</v>
      </c>
      <c r="C123" s="106" t="s">
        <v>246</v>
      </c>
      <c r="D123" s="106">
        <v>1765</v>
      </c>
      <c r="E123" s="106">
        <v>57.120000000000005</v>
      </c>
      <c r="F123" s="106">
        <v>16</v>
      </c>
      <c r="G123" s="106" t="s">
        <v>243</v>
      </c>
      <c r="H123" s="107" t="s">
        <v>228</v>
      </c>
      <c r="I123" s="107" t="s">
        <v>228</v>
      </c>
    </row>
    <row r="124" spans="1:9" s="5" customFormat="1" ht="12.75" customHeight="1">
      <c r="A124" s="106">
        <v>118</v>
      </c>
      <c r="B124" s="106" t="s">
        <v>307</v>
      </c>
      <c r="C124" s="106" t="s">
        <v>246</v>
      </c>
      <c r="D124" s="106">
        <v>182.25</v>
      </c>
      <c r="E124" s="106">
        <v>32.74</v>
      </c>
      <c r="F124" s="106">
        <v>7</v>
      </c>
      <c r="G124" s="106" t="s">
        <v>241</v>
      </c>
      <c r="H124" s="107" t="s">
        <v>228</v>
      </c>
      <c r="I124" s="107" t="s">
        <v>228</v>
      </c>
    </row>
    <row r="125" spans="1:9" s="5" customFormat="1" ht="12.75" customHeight="1">
      <c r="A125" s="106">
        <v>119</v>
      </c>
      <c r="B125" s="106" t="s">
        <v>272</v>
      </c>
      <c r="C125" s="106" t="s">
        <v>246</v>
      </c>
      <c r="D125" s="106">
        <v>495</v>
      </c>
      <c r="E125" s="106">
        <v>45.29</v>
      </c>
      <c r="F125" s="106">
        <v>11</v>
      </c>
      <c r="G125" s="106" t="s">
        <v>243</v>
      </c>
      <c r="H125" s="107" t="s">
        <v>228</v>
      </c>
      <c r="I125" s="107" t="s">
        <v>228</v>
      </c>
    </row>
    <row r="126" spans="1:9" s="5" customFormat="1" ht="12.75" customHeight="1">
      <c r="A126" s="106">
        <v>120</v>
      </c>
      <c r="B126" s="106" t="s">
        <v>288</v>
      </c>
      <c r="C126" s="106" t="s">
        <v>254</v>
      </c>
      <c r="D126" s="106">
        <v>1489</v>
      </c>
      <c r="E126" s="106">
        <v>55.81</v>
      </c>
      <c r="F126" s="106">
        <v>0</v>
      </c>
      <c r="G126" s="106" t="s">
        <v>243</v>
      </c>
      <c r="H126" s="107" t="s">
        <v>228</v>
      </c>
      <c r="I126" s="107" t="s">
        <v>228</v>
      </c>
    </row>
    <row r="127" spans="1:9" s="5" customFormat="1" ht="12.75" customHeight="1">
      <c r="A127" s="106">
        <v>121</v>
      </c>
      <c r="B127" s="106" t="s">
        <v>269</v>
      </c>
      <c r="C127" s="106" t="s">
        <v>246</v>
      </c>
      <c r="D127" s="106">
        <v>482</v>
      </c>
      <c r="E127" s="106">
        <v>50.38</v>
      </c>
      <c r="F127" s="106">
        <v>10</v>
      </c>
      <c r="G127" s="106" t="s">
        <v>243</v>
      </c>
      <c r="H127" s="107" t="s">
        <v>228</v>
      </c>
      <c r="I127" s="107" t="s">
        <v>228</v>
      </c>
    </row>
    <row r="128" spans="1:9" s="5" customFormat="1" ht="12.75" customHeight="1">
      <c r="A128" s="106">
        <v>122</v>
      </c>
      <c r="B128" s="106" t="s">
        <v>318</v>
      </c>
      <c r="C128" s="106" t="s">
        <v>246</v>
      </c>
      <c r="D128" s="106">
        <v>359</v>
      </c>
      <c r="E128" s="106">
        <v>43.71</v>
      </c>
      <c r="F128" s="106">
        <v>12</v>
      </c>
      <c r="G128" s="106" t="s">
        <v>241</v>
      </c>
      <c r="H128" s="107" t="s">
        <v>228</v>
      </c>
      <c r="I128" s="107" t="s">
        <v>228</v>
      </c>
    </row>
    <row r="129" spans="1:9" s="5" customFormat="1" ht="12.75" customHeight="1">
      <c r="A129" s="106">
        <v>123</v>
      </c>
      <c r="B129" s="106" t="s">
        <v>256</v>
      </c>
      <c r="C129" s="106" t="s">
        <v>246</v>
      </c>
      <c r="D129" s="106">
        <v>1373</v>
      </c>
      <c r="E129" s="106">
        <v>52.57</v>
      </c>
      <c r="F129" s="106">
        <v>16</v>
      </c>
      <c r="G129" s="106" t="s">
        <v>243</v>
      </c>
      <c r="H129" s="107" t="s">
        <v>228</v>
      </c>
      <c r="I129" s="107" t="s">
        <v>228</v>
      </c>
    </row>
    <row r="130" spans="1:9" s="5" customFormat="1" ht="12.75" customHeight="1">
      <c r="A130" s="106">
        <v>124</v>
      </c>
      <c r="B130" s="106" t="s">
        <v>296</v>
      </c>
      <c r="C130" s="106" t="s">
        <v>297</v>
      </c>
      <c r="D130" s="106">
        <v>2514</v>
      </c>
      <c r="E130" s="106">
        <v>68.64</v>
      </c>
      <c r="F130" s="106">
        <v>17</v>
      </c>
      <c r="G130" s="106" t="s">
        <v>243</v>
      </c>
      <c r="H130" s="107" t="s">
        <v>228</v>
      </c>
      <c r="I130" s="107" t="s">
        <v>228</v>
      </c>
    </row>
    <row r="131" spans="1:9" s="5" customFormat="1" ht="12.75" customHeight="1">
      <c r="A131" s="106">
        <v>125</v>
      </c>
      <c r="B131" s="106" t="s">
        <v>286</v>
      </c>
      <c r="C131" s="106" t="s">
        <v>246</v>
      </c>
      <c r="D131" s="106">
        <v>1815</v>
      </c>
      <c r="E131" s="106">
        <v>57.59</v>
      </c>
      <c r="F131" s="106">
        <v>15</v>
      </c>
      <c r="G131" s="106" t="s">
        <v>243</v>
      </c>
      <c r="H131" s="107" t="s">
        <v>228</v>
      </c>
      <c r="I131" s="107" t="s">
        <v>228</v>
      </c>
    </row>
    <row r="132" spans="1:9" s="5" customFormat="1" ht="12.75" customHeight="1">
      <c r="A132" s="106">
        <v>126</v>
      </c>
      <c r="B132" s="106" t="s">
        <v>250</v>
      </c>
      <c r="C132" s="106" t="s">
        <v>246</v>
      </c>
      <c r="D132" s="106">
        <v>298</v>
      </c>
      <c r="E132" s="106">
        <v>41.45</v>
      </c>
      <c r="F132" s="106">
        <v>9</v>
      </c>
      <c r="G132" s="106" t="s">
        <v>241</v>
      </c>
      <c r="H132" s="107" t="s">
        <v>228</v>
      </c>
      <c r="I132" s="107" t="s">
        <v>228</v>
      </c>
    </row>
    <row r="133" spans="1:9" s="5" customFormat="1" ht="12.75" customHeight="1">
      <c r="A133" s="106">
        <v>127</v>
      </c>
      <c r="B133" s="106" t="s">
        <v>251</v>
      </c>
      <c r="C133" s="106" t="s">
        <v>246</v>
      </c>
      <c r="D133" s="106">
        <v>324</v>
      </c>
      <c r="E133" s="106">
        <v>43.31</v>
      </c>
      <c r="F133" s="106">
        <v>9</v>
      </c>
      <c r="G133" s="106" t="s">
        <v>241</v>
      </c>
      <c r="H133" s="107" t="s">
        <v>228</v>
      </c>
      <c r="I133" s="107" t="s">
        <v>228</v>
      </c>
    </row>
    <row r="134" spans="1:9" s="5" customFormat="1" ht="12.75" customHeight="1">
      <c r="A134" s="106">
        <v>128</v>
      </c>
      <c r="B134" s="106" t="s">
        <v>347</v>
      </c>
      <c r="C134" s="106" t="s">
        <v>246</v>
      </c>
      <c r="D134" s="106">
        <v>851</v>
      </c>
      <c r="E134" s="106">
        <v>53.03</v>
      </c>
      <c r="F134" s="106">
        <v>12</v>
      </c>
      <c r="G134" s="106" t="s">
        <v>243</v>
      </c>
      <c r="H134" s="107" t="s">
        <v>228</v>
      </c>
      <c r="I134" s="107" t="s">
        <v>228</v>
      </c>
    </row>
    <row r="135" spans="1:9" s="5" customFormat="1" ht="12.75" customHeight="1">
      <c r="A135" s="106">
        <v>129</v>
      </c>
      <c r="B135" s="106" t="s">
        <v>309</v>
      </c>
      <c r="C135" s="106" t="s">
        <v>254</v>
      </c>
      <c r="D135" s="106">
        <v>1235</v>
      </c>
      <c r="E135" s="106">
        <v>61.9</v>
      </c>
      <c r="F135" s="106">
        <v>14</v>
      </c>
      <c r="G135" s="106" t="s">
        <v>243</v>
      </c>
      <c r="H135" s="107" t="s">
        <v>228</v>
      </c>
      <c r="I135" s="107" t="s">
        <v>228</v>
      </c>
    </row>
    <row r="136" spans="1:9" s="5" customFormat="1" ht="12.75" customHeight="1">
      <c r="A136" s="106">
        <v>130</v>
      </c>
      <c r="B136" s="106" t="s">
        <v>279</v>
      </c>
      <c r="C136" s="106" t="s">
        <v>246</v>
      </c>
      <c r="D136" s="106">
        <v>1517</v>
      </c>
      <c r="E136" s="106">
        <v>52.27</v>
      </c>
      <c r="F136" s="106">
        <v>14</v>
      </c>
      <c r="G136" s="106" t="s">
        <v>243</v>
      </c>
      <c r="H136" s="107" t="s">
        <v>228</v>
      </c>
      <c r="I136" s="107" t="s">
        <v>228</v>
      </c>
    </row>
    <row r="137" spans="1:9" s="5" customFormat="1" ht="12.75" customHeight="1">
      <c r="A137" s="106">
        <v>131</v>
      </c>
      <c r="B137" s="106" t="s">
        <v>268</v>
      </c>
      <c r="C137" s="106" t="s">
        <v>246</v>
      </c>
      <c r="D137" s="106">
        <v>337</v>
      </c>
      <c r="E137" s="106">
        <v>50.24</v>
      </c>
      <c r="F137" s="106">
        <v>9</v>
      </c>
      <c r="G137" s="106" t="s">
        <v>241</v>
      </c>
      <c r="H137" s="107" t="s">
        <v>228</v>
      </c>
      <c r="I137" s="107" t="s">
        <v>228</v>
      </c>
    </row>
    <row r="138" spans="1:9" s="5" customFormat="1" ht="12.75" customHeight="1">
      <c r="A138" s="106">
        <v>132</v>
      </c>
      <c r="B138" s="106" t="s">
        <v>261</v>
      </c>
      <c r="C138" s="106" t="s">
        <v>254</v>
      </c>
      <c r="D138" s="106">
        <v>337</v>
      </c>
      <c r="E138" s="106">
        <v>44.6</v>
      </c>
      <c r="F138" s="106">
        <v>9</v>
      </c>
      <c r="G138" s="106" t="s">
        <v>241</v>
      </c>
      <c r="H138" s="107" t="s">
        <v>228</v>
      </c>
      <c r="I138" s="107" t="s">
        <v>228</v>
      </c>
    </row>
    <row r="139" spans="1:9" s="5" customFormat="1" ht="12.75" customHeight="1">
      <c r="A139" s="106">
        <v>133</v>
      </c>
      <c r="B139" s="106" t="s">
        <v>306</v>
      </c>
      <c r="C139" s="106" t="s">
        <v>246</v>
      </c>
      <c r="D139" s="106">
        <v>209</v>
      </c>
      <c r="E139" s="106">
        <v>30.76</v>
      </c>
      <c r="F139" s="106">
        <v>8</v>
      </c>
      <c r="G139" s="106" t="s">
        <v>243</v>
      </c>
      <c r="H139" s="107" t="s">
        <v>228</v>
      </c>
      <c r="I139" s="107" t="s">
        <v>228</v>
      </c>
    </row>
    <row r="140" spans="1:9" s="5" customFormat="1" ht="12.75" customHeight="1">
      <c r="A140" s="106">
        <v>134</v>
      </c>
      <c r="B140" s="106" t="s">
        <v>316</v>
      </c>
      <c r="C140" s="106" t="s">
        <v>254</v>
      </c>
      <c r="D140" s="106">
        <v>3764</v>
      </c>
      <c r="E140" s="106">
        <v>81.93</v>
      </c>
      <c r="F140" s="106">
        <v>20</v>
      </c>
      <c r="G140" s="106" t="s">
        <v>243</v>
      </c>
      <c r="H140" s="107" t="s">
        <v>228</v>
      </c>
      <c r="I140" s="107" t="s">
        <v>228</v>
      </c>
    </row>
    <row r="141" spans="1:9" s="5" customFormat="1" ht="12.75" customHeight="1">
      <c r="A141" s="106">
        <v>135</v>
      </c>
      <c r="B141" s="106" t="s">
        <v>280</v>
      </c>
      <c r="C141" s="106" t="s">
        <v>246</v>
      </c>
      <c r="D141" s="106">
        <v>337</v>
      </c>
      <c r="E141" s="106">
        <v>47.1</v>
      </c>
      <c r="F141" s="106">
        <v>8</v>
      </c>
      <c r="G141" s="106" t="s">
        <v>241</v>
      </c>
      <c r="H141" s="107" t="s">
        <v>228</v>
      </c>
      <c r="I141" s="107" t="s">
        <v>228</v>
      </c>
    </row>
    <row r="142" spans="1:9" s="5" customFormat="1" ht="12.75" customHeight="1">
      <c r="A142" s="106">
        <v>136</v>
      </c>
      <c r="B142" s="106" t="s">
        <v>260</v>
      </c>
      <c r="C142" s="106" t="s">
        <v>246</v>
      </c>
      <c r="D142" s="106">
        <v>2542</v>
      </c>
      <c r="E142" s="106">
        <v>67.930000000000007</v>
      </c>
      <c r="F142" s="106">
        <v>17</v>
      </c>
      <c r="G142" s="106" t="s">
        <v>243</v>
      </c>
      <c r="H142" s="107" t="s">
        <v>228</v>
      </c>
      <c r="I142" s="107" t="s">
        <v>228</v>
      </c>
    </row>
    <row r="143" spans="1:9" s="5" customFormat="1" ht="12.75" customHeight="1">
      <c r="A143" s="106">
        <v>137</v>
      </c>
      <c r="B143" s="106" t="s">
        <v>269</v>
      </c>
      <c r="C143" s="106" t="s">
        <v>246</v>
      </c>
      <c r="D143" s="106">
        <v>482</v>
      </c>
      <c r="E143" s="106">
        <v>50.38</v>
      </c>
      <c r="F143" s="106">
        <v>10</v>
      </c>
      <c r="G143" s="106" t="s">
        <v>243</v>
      </c>
      <c r="H143" s="107" t="s">
        <v>228</v>
      </c>
      <c r="I143" s="107" t="s">
        <v>228</v>
      </c>
    </row>
    <row r="144" spans="1:9" s="5" customFormat="1" ht="12.75" customHeight="1">
      <c r="A144" s="106">
        <v>138</v>
      </c>
      <c r="B144" s="106" t="s">
        <v>250</v>
      </c>
      <c r="C144" s="106" t="s">
        <v>246</v>
      </c>
      <c r="D144" s="106">
        <v>298</v>
      </c>
      <c r="E144" s="106">
        <v>41.45</v>
      </c>
      <c r="F144" s="106">
        <v>9</v>
      </c>
      <c r="G144" s="106" t="s">
        <v>241</v>
      </c>
      <c r="H144" s="107" t="s">
        <v>228</v>
      </c>
      <c r="I144" s="107" t="s">
        <v>228</v>
      </c>
    </row>
    <row r="145" spans="1:9" s="5" customFormat="1" ht="12.75" customHeight="1">
      <c r="A145" s="106">
        <v>139</v>
      </c>
      <c r="B145" s="106" t="s">
        <v>265</v>
      </c>
      <c r="C145" s="106" t="s">
        <v>246</v>
      </c>
      <c r="D145" s="106">
        <v>1815</v>
      </c>
      <c r="E145" s="106">
        <v>57.59</v>
      </c>
      <c r="F145" s="106">
        <v>15</v>
      </c>
      <c r="G145" s="106" t="s">
        <v>243</v>
      </c>
      <c r="H145" s="107" t="s">
        <v>228</v>
      </c>
      <c r="I145" s="107" t="s">
        <v>228</v>
      </c>
    </row>
    <row r="146" spans="1:9" s="5" customFormat="1" ht="12.75" customHeight="1">
      <c r="A146" s="106">
        <v>140</v>
      </c>
      <c r="B146" s="106" t="s">
        <v>252</v>
      </c>
      <c r="C146" s="106" t="s">
        <v>246</v>
      </c>
      <c r="D146" s="106">
        <v>163.47</v>
      </c>
      <c r="E146" s="106">
        <v>32.56</v>
      </c>
      <c r="F146" s="106">
        <v>8</v>
      </c>
      <c r="G146" s="106" t="s">
        <v>241</v>
      </c>
      <c r="H146" s="107" t="s">
        <v>228</v>
      </c>
      <c r="I146" s="107" t="s">
        <v>228</v>
      </c>
    </row>
    <row r="147" spans="1:9" s="5" customFormat="1" ht="12.75" customHeight="1">
      <c r="A147" s="106">
        <v>141</v>
      </c>
      <c r="B147" s="106" t="s">
        <v>264</v>
      </c>
      <c r="C147" s="106" t="s">
        <v>246</v>
      </c>
      <c r="D147" s="106">
        <v>1571</v>
      </c>
      <c r="E147" s="106">
        <v>52.7</v>
      </c>
      <c r="F147" s="106">
        <v>14</v>
      </c>
      <c r="G147" s="106" t="s">
        <v>243</v>
      </c>
      <c r="H147" s="107" t="s">
        <v>228</v>
      </c>
      <c r="I147" s="107" t="s">
        <v>228</v>
      </c>
    </row>
    <row r="148" spans="1:9" s="5" customFormat="1" ht="12.75" customHeight="1">
      <c r="A148" s="106">
        <v>142</v>
      </c>
      <c r="B148" s="106" t="s">
        <v>255</v>
      </c>
      <c r="C148" s="106" t="s">
        <v>246</v>
      </c>
      <c r="D148" s="106">
        <v>325</v>
      </c>
      <c r="E148" s="106">
        <v>43.34</v>
      </c>
      <c r="F148" s="106">
        <v>9</v>
      </c>
      <c r="G148" s="106" t="s">
        <v>241</v>
      </c>
      <c r="H148" s="107" t="s">
        <v>228</v>
      </c>
      <c r="I148" s="107" t="s">
        <v>228</v>
      </c>
    </row>
    <row r="149" spans="1:9" s="5" customFormat="1" ht="12.75" customHeight="1">
      <c r="A149" s="106">
        <v>143</v>
      </c>
      <c r="B149" s="106" t="s">
        <v>318</v>
      </c>
      <c r="C149" s="106" t="s">
        <v>246</v>
      </c>
      <c r="D149" s="106">
        <v>359</v>
      </c>
      <c r="E149" s="106">
        <v>43.71</v>
      </c>
      <c r="F149" s="106">
        <v>12</v>
      </c>
      <c r="G149" s="106" t="s">
        <v>241</v>
      </c>
      <c r="H149" s="107" t="s">
        <v>228</v>
      </c>
      <c r="I149" s="107" t="s">
        <v>228</v>
      </c>
    </row>
    <row r="150" spans="1:9" s="5" customFormat="1" ht="12.75" customHeight="1">
      <c r="A150" s="106">
        <v>144</v>
      </c>
      <c r="B150" s="106" t="s">
        <v>286</v>
      </c>
      <c r="C150" s="106" t="s">
        <v>246</v>
      </c>
      <c r="D150" s="106">
        <v>1815</v>
      </c>
      <c r="E150" s="106">
        <v>57.59</v>
      </c>
      <c r="F150" s="106">
        <v>15</v>
      </c>
      <c r="G150" s="106" t="s">
        <v>243</v>
      </c>
      <c r="H150" s="107" t="s">
        <v>228</v>
      </c>
      <c r="I150" s="107" t="s">
        <v>228</v>
      </c>
    </row>
    <row r="151" spans="1:9" s="5" customFormat="1" ht="12.75" customHeight="1">
      <c r="A151" s="106">
        <v>145</v>
      </c>
      <c r="B151" s="106" t="s">
        <v>305</v>
      </c>
      <c r="C151" s="106" t="s">
        <v>246</v>
      </c>
      <c r="D151" s="106">
        <v>2871</v>
      </c>
      <c r="E151" s="106">
        <v>68.8</v>
      </c>
      <c r="F151" s="106">
        <v>17</v>
      </c>
      <c r="G151" s="106" t="s">
        <v>243</v>
      </c>
      <c r="H151" s="107" t="s">
        <v>228</v>
      </c>
      <c r="I151" s="107" t="s">
        <v>228</v>
      </c>
    </row>
    <row r="152" spans="1:9" s="5" customFormat="1" ht="12.75" customHeight="1">
      <c r="A152" s="106">
        <v>146</v>
      </c>
      <c r="B152" s="106" t="s">
        <v>311</v>
      </c>
      <c r="C152" s="106" t="s">
        <v>246</v>
      </c>
      <c r="D152" s="106">
        <v>1238</v>
      </c>
      <c r="E152" s="106">
        <v>61.9</v>
      </c>
      <c r="F152" s="106">
        <v>14</v>
      </c>
      <c r="G152" s="106" t="s">
        <v>243</v>
      </c>
      <c r="H152" s="107" t="s">
        <v>228</v>
      </c>
      <c r="I152" s="107" t="s">
        <v>228</v>
      </c>
    </row>
    <row r="153" spans="1:9" s="5" customFormat="1" ht="12.75" customHeight="1">
      <c r="A153" s="106">
        <v>147</v>
      </c>
      <c r="B153" s="106" t="s">
        <v>305</v>
      </c>
      <c r="C153" s="106" t="s">
        <v>246</v>
      </c>
      <c r="D153" s="106">
        <v>2871</v>
      </c>
      <c r="E153" s="106">
        <v>68.8</v>
      </c>
      <c r="F153" s="106">
        <v>17</v>
      </c>
      <c r="G153" s="106" t="s">
        <v>243</v>
      </c>
      <c r="H153" s="107" t="s">
        <v>228</v>
      </c>
      <c r="I153" s="107" t="s">
        <v>228</v>
      </c>
    </row>
    <row r="154" spans="1:9" s="5" customFormat="1" ht="12.75" customHeight="1">
      <c r="A154" s="106">
        <v>148</v>
      </c>
      <c r="B154" s="106" t="s">
        <v>267</v>
      </c>
      <c r="C154" s="106" t="s">
        <v>246</v>
      </c>
      <c r="D154" s="106">
        <v>1674</v>
      </c>
      <c r="E154" s="106">
        <v>55.870000000000005</v>
      </c>
      <c r="F154" s="106">
        <v>16</v>
      </c>
      <c r="G154" s="106" t="s">
        <v>243</v>
      </c>
      <c r="H154" s="107" t="s">
        <v>228</v>
      </c>
      <c r="I154" s="107" t="s">
        <v>228</v>
      </c>
    </row>
    <row r="155" spans="1:9" s="5" customFormat="1" ht="12.75" customHeight="1">
      <c r="A155" s="106">
        <v>149</v>
      </c>
      <c r="B155" s="106" t="s">
        <v>275</v>
      </c>
      <c r="C155" s="106" t="s">
        <v>246</v>
      </c>
      <c r="D155" s="106">
        <v>1549</v>
      </c>
      <c r="E155" s="106">
        <v>67.210000000000008</v>
      </c>
      <c r="F155" s="106">
        <v>16</v>
      </c>
      <c r="G155" s="106" t="s">
        <v>243</v>
      </c>
      <c r="H155" s="107" t="s">
        <v>228</v>
      </c>
      <c r="I155" s="107" t="s">
        <v>228</v>
      </c>
    </row>
    <row r="156" spans="1:9" s="5" customFormat="1" ht="12.75" customHeight="1">
      <c r="A156" s="106">
        <v>150</v>
      </c>
      <c r="B156" s="106" t="s">
        <v>251</v>
      </c>
      <c r="C156" s="106" t="s">
        <v>246</v>
      </c>
      <c r="D156" s="106">
        <v>324</v>
      </c>
      <c r="E156" s="106">
        <v>43.31</v>
      </c>
      <c r="F156" s="106">
        <v>9</v>
      </c>
      <c r="G156" s="106" t="s">
        <v>241</v>
      </c>
      <c r="H156" s="107" t="s">
        <v>228</v>
      </c>
      <c r="I156" s="107" t="s">
        <v>228</v>
      </c>
    </row>
    <row r="157" spans="1:9" s="5" customFormat="1" ht="12.75" customHeight="1">
      <c r="A157" s="106">
        <v>151</v>
      </c>
      <c r="B157" s="106" t="s">
        <v>303</v>
      </c>
      <c r="C157" s="106" t="s">
        <v>246</v>
      </c>
      <c r="D157" s="106">
        <v>1571</v>
      </c>
      <c r="E157" s="106">
        <v>52.7</v>
      </c>
      <c r="F157" s="106">
        <v>14</v>
      </c>
      <c r="G157" s="106" t="s">
        <v>243</v>
      </c>
      <c r="H157" s="107" t="s">
        <v>228</v>
      </c>
      <c r="I157" s="107" t="s">
        <v>228</v>
      </c>
    </row>
    <row r="158" spans="1:9" s="5" customFormat="1" ht="12.75" customHeight="1">
      <c r="A158" s="106">
        <v>152</v>
      </c>
      <c r="B158" s="106" t="s">
        <v>278</v>
      </c>
      <c r="C158" s="106" t="s">
        <v>246</v>
      </c>
      <c r="D158" s="106">
        <v>1577</v>
      </c>
      <c r="E158" s="106">
        <v>62.940000000000005</v>
      </c>
      <c r="F158" s="106">
        <v>13</v>
      </c>
      <c r="G158" s="106" t="s">
        <v>243</v>
      </c>
      <c r="H158" s="107" t="s">
        <v>228</v>
      </c>
      <c r="I158" s="107" t="s">
        <v>228</v>
      </c>
    </row>
    <row r="159" spans="1:9" s="5" customFormat="1" ht="12.75" customHeight="1">
      <c r="A159" s="106">
        <v>153</v>
      </c>
      <c r="B159" s="106" t="s">
        <v>250</v>
      </c>
      <c r="C159" s="106" t="s">
        <v>246</v>
      </c>
      <c r="D159" s="106">
        <v>298</v>
      </c>
      <c r="E159" s="106">
        <v>41.45</v>
      </c>
      <c r="F159" s="106">
        <v>9</v>
      </c>
      <c r="G159" s="106" t="s">
        <v>241</v>
      </c>
      <c r="H159" s="107" t="s">
        <v>228</v>
      </c>
      <c r="I159" s="107" t="s">
        <v>228</v>
      </c>
    </row>
    <row r="160" spans="1:9" s="5" customFormat="1" ht="12.75" customHeight="1">
      <c r="A160" s="106">
        <v>154</v>
      </c>
      <c r="B160" s="106" t="s">
        <v>257</v>
      </c>
      <c r="C160" s="106" t="s">
        <v>246</v>
      </c>
      <c r="D160" s="106">
        <v>2312</v>
      </c>
      <c r="E160" s="106">
        <v>62.4</v>
      </c>
      <c r="F160" s="106">
        <v>15</v>
      </c>
      <c r="G160" s="106" t="s">
        <v>243</v>
      </c>
      <c r="H160" s="107" t="s">
        <v>228</v>
      </c>
      <c r="I160" s="107" t="s">
        <v>228</v>
      </c>
    </row>
    <row r="161" spans="1:9" s="5" customFormat="1" ht="12.75" customHeight="1">
      <c r="A161" s="106">
        <v>155</v>
      </c>
      <c r="B161" s="106" t="s">
        <v>273</v>
      </c>
      <c r="C161" s="106" t="s">
        <v>246</v>
      </c>
      <c r="D161" s="106">
        <v>1888</v>
      </c>
      <c r="E161" s="106">
        <v>66.14</v>
      </c>
      <c r="F161" s="106">
        <v>16</v>
      </c>
      <c r="G161" s="106" t="s">
        <v>243</v>
      </c>
      <c r="H161" s="107" t="s">
        <v>228</v>
      </c>
      <c r="I161" s="107" t="s">
        <v>228</v>
      </c>
    </row>
    <row r="162" spans="1:9" s="5" customFormat="1" ht="12.75" customHeight="1">
      <c r="A162" s="106">
        <v>156</v>
      </c>
      <c r="B162" s="106" t="s">
        <v>250</v>
      </c>
      <c r="C162" s="106" t="s">
        <v>246</v>
      </c>
      <c r="D162" s="106">
        <v>298</v>
      </c>
      <c r="E162" s="106">
        <v>41.45</v>
      </c>
      <c r="F162" s="106">
        <v>9</v>
      </c>
      <c r="G162" s="106" t="s">
        <v>241</v>
      </c>
      <c r="H162" s="107" t="s">
        <v>228</v>
      </c>
      <c r="I162" s="107" t="s">
        <v>228</v>
      </c>
    </row>
    <row r="163" spans="1:9" s="5" customFormat="1" ht="12.75" customHeight="1">
      <c r="A163" s="106">
        <v>157</v>
      </c>
      <c r="B163" s="106" t="s">
        <v>280</v>
      </c>
      <c r="C163" s="106" t="s">
        <v>246</v>
      </c>
      <c r="D163" s="106">
        <v>337</v>
      </c>
      <c r="E163" s="106">
        <v>47.1</v>
      </c>
      <c r="F163" s="106">
        <v>8</v>
      </c>
      <c r="G163" s="106" t="s">
        <v>241</v>
      </c>
      <c r="H163" s="107" t="s">
        <v>228</v>
      </c>
      <c r="I163" s="107" t="s">
        <v>228</v>
      </c>
    </row>
    <row r="164" spans="1:9" s="5" customFormat="1" ht="12.75" customHeight="1">
      <c r="A164" s="106">
        <v>158</v>
      </c>
      <c r="B164" s="106" t="s">
        <v>284</v>
      </c>
      <c r="C164" s="106" t="s">
        <v>246</v>
      </c>
      <c r="D164" s="106">
        <v>1894</v>
      </c>
      <c r="E164" s="106">
        <v>61.45</v>
      </c>
      <c r="F164" s="106">
        <v>16</v>
      </c>
      <c r="G164" s="106" t="s">
        <v>243</v>
      </c>
      <c r="H164" s="107" t="s">
        <v>228</v>
      </c>
      <c r="I164" s="107" t="s">
        <v>228</v>
      </c>
    </row>
    <row r="165" spans="1:9" s="5" customFormat="1" ht="12.75" customHeight="1">
      <c r="A165" s="106">
        <v>159</v>
      </c>
      <c r="B165" s="106" t="s">
        <v>309</v>
      </c>
      <c r="C165" s="106" t="s">
        <v>254</v>
      </c>
      <c r="D165" s="106">
        <v>1235</v>
      </c>
      <c r="E165" s="106">
        <v>61.9</v>
      </c>
      <c r="F165" s="106">
        <v>14</v>
      </c>
      <c r="G165" s="106" t="s">
        <v>243</v>
      </c>
      <c r="H165" s="107" t="s">
        <v>228</v>
      </c>
      <c r="I165" s="107" t="s">
        <v>228</v>
      </c>
    </row>
    <row r="166" spans="1:9" s="5" customFormat="1" ht="12.75" customHeight="1">
      <c r="A166" s="106">
        <v>160</v>
      </c>
      <c r="B166" s="106" t="s">
        <v>249</v>
      </c>
      <c r="C166" s="106" t="s">
        <v>246</v>
      </c>
      <c r="D166" s="106">
        <v>1402</v>
      </c>
      <c r="E166" s="106">
        <v>55.68</v>
      </c>
      <c r="F166" s="106">
        <v>14</v>
      </c>
      <c r="G166" s="106" t="s">
        <v>243</v>
      </c>
      <c r="H166" s="107" t="s">
        <v>228</v>
      </c>
      <c r="I166" s="107" t="s">
        <v>228</v>
      </c>
    </row>
    <row r="167" spans="1:9" s="5" customFormat="1" ht="12.75" customHeight="1">
      <c r="A167" s="106">
        <v>161</v>
      </c>
      <c r="B167" s="106" t="s">
        <v>262</v>
      </c>
      <c r="C167" s="106" t="s">
        <v>246</v>
      </c>
      <c r="D167" s="106">
        <v>1649</v>
      </c>
      <c r="E167" s="106">
        <v>57.25</v>
      </c>
      <c r="F167" s="106">
        <v>13</v>
      </c>
      <c r="G167" s="106" t="s">
        <v>263</v>
      </c>
      <c r="H167" s="107" t="s">
        <v>228</v>
      </c>
      <c r="I167" s="107" t="s">
        <v>228</v>
      </c>
    </row>
    <row r="168" spans="1:9" s="5" customFormat="1" ht="12.75" customHeight="1">
      <c r="A168" s="106">
        <v>162</v>
      </c>
      <c r="B168" s="106" t="s">
        <v>269</v>
      </c>
      <c r="C168" s="106" t="s">
        <v>246</v>
      </c>
      <c r="D168" s="106">
        <v>482</v>
      </c>
      <c r="E168" s="106">
        <v>50.38</v>
      </c>
      <c r="F168" s="106">
        <v>10</v>
      </c>
      <c r="G168" s="106" t="s">
        <v>243</v>
      </c>
      <c r="H168" s="107" t="s">
        <v>228</v>
      </c>
      <c r="I168" s="107" t="s">
        <v>228</v>
      </c>
    </row>
    <row r="169" spans="1:9" s="5" customFormat="1" ht="12.75" customHeight="1">
      <c r="A169" s="106">
        <v>163</v>
      </c>
      <c r="B169" s="106" t="s">
        <v>313</v>
      </c>
      <c r="C169" s="106" t="s">
        <v>246</v>
      </c>
      <c r="D169" s="106">
        <v>785</v>
      </c>
      <c r="E169" s="106">
        <v>40.800000000000004</v>
      </c>
      <c r="F169" s="106">
        <v>13</v>
      </c>
      <c r="G169" s="106" t="s">
        <v>263</v>
      </c>
      <c r="H169" s="107" t="s">
        <v>228</v>
      </c>
      <c r="I169" s="107" t="s">
        <v>228</v>
      </c>
    </row>
    <row r="170" spans="1:9" s="5" customFormat="1" ht="12.75" customHeight="1">
      <c r="A170" s="106">
        <v>164</v>
      </c>
      <c r="B170" s="106" t="s">
        <v>314</v>
      </c>
      <c r="C170" s="106" t="s">
        <v>254</v>
      </c>
      <c r="D170" s="106">
        <v>4169</v>
      </c>
      <c r="E170" s="106">
        <v>87.44</v>
      </c>
      <c r="F170" s="106">
        <v>30</v>
      </c>
      <c r="G170" s="106" t="s">
        <v>315</v>
      </c>
      <c r="H170" s="107" t="s">
        <v>228</v>
      </c>
      <c r="I170" s="107" t="s">
        <v>228</v>
      </c>
    </row>
    <row r="171" spans="1:9" s="5" customFormat="1" ht="12.75" customHeight="1">
      <c r="A171" s="106">
        <v>165</v>
      </c>
      <c r="B171" s="106" t="s">
        <v>253</v>
      </c>
      <c r="C171" s="106" t="s">
        <v>254</v>
      </c>
      <c r="D171" s="106">
        <v>495</v>
      </c>
      <c r="E171" s="106">
        <v>45.28</v>
      </c>
      <c r="F171" s="106">
        <v>11</v>
      </c>
      <c r="G171" s="106" t="s">
        <v>243</v>
      </c>
      <c r="H171" s="107" t="s">
        <v>228</v>
      </c>
      <c r="I171" s="107" t="s">
        <v>228</v>
      </c>
    </row>
    <row r="172" spans="1:9" s="5" customFormat="1" ht="12.75" customHeight="1">
      <c r="A172" s="106">
        <v>166</v>
      </c>
      <c r="B172" s="106" t="s">
        <v>250</v>
      </c>
      <c r="C172" s="106" t="s">
        <v>246</v>
      </c>
      <c r="D172" s="106">
        <v>298</v>
      </c>
      <c r="E172" s="106">
        <v>41.45</v>
      </c>
      <c r="F172" s="106">
        <v>9</v>
      </c>
      <c r="G172" s="106" t="s">
        <v>241</v>
      </c>
      <c r="H172" s="107" t="s">
        <v>228</v>
      </c>
      <c r="I172" s="107" t="s">
        <v>228</v>
      </c>
    </row>
    <row r="173" spans="1:9" s="5" customFormat="1" ht="12.75" customHeight="1">
      <c r="A173" s="106">
        <v>167</v>
      </c>
      <c r="B173" s="106" t="s">
        <v>268</v>
      </c>
      <c r="C173" s="106" t="s">
        <v>246</v>
      </c>
      <c r="D173" s="106">
        <v>337</v>
      </c>
      <c r="E173" s="106">
        <v>50.24</v>
      </c>
      <c r="F173" s="106">
        <v>9</v>
      </c>
      <c r="G173" s="106" t="s">
        <v>241</v>
      </c>
      <c r="H173" s="107" t="s">
        <v>228</v>
      </c>
      <c r="I173" s="107" t="s">
        <v>228</v>
      </c>
    </row>
    <row r="174" spans="1:9" s="5" customFormat="1" ht="12.75" customHeight="1">
      <c r="A174" s="106">
        <v>168</v>
      </c>
      <c r="B174" s="106" t="s">
        <v>250</v>
      </c>
      <c r="C174" s="106" t="s">
        <v>246</v>
      </c>
      <c r="D174" s="106">
        <v>298</v>
      </c>
      <c r="E174" s="106">
        <v>41.45</v>
      </c>
      <c r="F174" s="106">
        <v>9</v>
      </c>
      <c r="G174" s="106" t="s">
        <v>241</v>
      </c>
      <c r="H174" s="107" t="s">
        <v>228</v>
      </c>
      <c r="I174" s="107" t="s">
        <v>228</v>
      </c>
    </row>
    <row r="175" spans="1:9" s="5" customFormat="1" ht="12.75" customHeight="1">
      <c r="A175" s="106">
        <v>169</v>
      </c>
      <c r="B175" s="106" t="s">
        <v>268</v>
      </c>
      <c r="C175" s="106" t="s">
        <v>246</v>
      </c>
      <c r="D175" s="106">
        <v>337</v>
      </c>
      <c r="E175" s="106">
        <v>50.24</v>
      </c>
      <c r="F175" s="106">
        <v>9</v>
      </c>
      <c r="G175" s="106" t="s">
        <v>241</v>
      </c>
      <c r="H175" s="107" t="s">
        <v>228</v>
      </c>
      <c r="I175" s="107" t="s">
        <v>228</v>
      </c>
    </row>
    <row r="176" spans="1:9" s="5" customFormat="1" ht="12.75" customHeight="1">
      <c r="A176" s="106">
        <v>170</v>
      </c>
      <c r="B176" s="106" t="s">
        <v>256</v>
      </c>
      <c r="C176" s="106" t="s">
        <v>246</v>
      </c>
      <c r="D176" s="106">
        <v>1373</v>
      </c>
      <c r="E176" s="106">
        <v>52.57</v>
      </c>
      <c r="F176" s="106">
        <v>16</v>
      </c>
      <c r="G176" s="106" t="s">
        <v>243</v>
      </c>
      <c r="H176" s="107" t="s">
        <v>228</v>
      </c>
      <c r="I176" s="107" t="s">
        <v>228</v>
      </c>
    </row>
    <row r="177" spans="1:9" s="5" customFormat="1" ht="12.75" customHeight="1">
      <c r="A177" s="106">
        <v>171</v>
      </c>
      <c r="B177" s="106" t="s">
        <v>310</v>
      </c>
      <c r="C177" s="106" t="s">
        <v>246</v>
      </c>
      <c r="D177" s="106">
        <v>1674</v>
      </c>
      <c r="E177" s="106">
        <v>56</v>
      </c>
      <c r="F177" s="106">
        <v>16</v>
      </c>
      <c r="G177" s="106" t="s">
        <v>243</v>
      </c>
      <c r="H177" s="107" t="s">
        <v>228</v>
      </c>
      <c r="I177" s="107" t="s">
        <v>228</v>
      </c>
    </row>
    <row r="178" spans="1:9" s="5" customFormat="1" ht="12.75" customHeight="1">
      <c r="A178" s="106">
        <v>172</v>
      </c>
      <c r="B178" s="106" t="s">
        <v>258</v>
      </c>
      <c r="C178" s="106" t="s">
        <v>246</v>
      </c>
      <c r="D178" s="106">
        <v>1943</v>
      </c>
      <c r="E178" s="106">
        <v>58.6</v>
      </c>
      <c r="F178" s="106">
        <v>16</v>
      </c>
      <c r="G178" s="106" t="s">
        <v>259</v>
      </c>
      <c r="H178" s="107" t="s">
        <v>228</v>
      </c>
      <c r="I178" s="107" t="s">
        <v>228</v>
      </c>
    </row>
    <row r="179" spans="1:9" s="5" customFormat="1" ht="12.75" customHeight="1">
      <c r="A179" s="106">
        <v>173</v>
      </c>
      <c r="B179" s="106" t="s">
        <v>271</v>
      </c>
      <c r="C179" s="106" t="s">
        <v>254</v>
      </c>
      <c r="D179" s="106">
        <v>1508</v>
      </c>
      <c r="E179" s="106">
        <v>62.940000000000005</v>
      </c>
      <c r="F179" s="106">
        <v>14</v>
      </c>
      <c r="G179" s="106" t="s">
        <v>243</v>
      </c>
      <c r="H179" s="107" t="s">
        <v>228</v>
      </c>
      <c r="I179" s="107" t="s">
        <v>228</v>
      </c>
    </row>
    <row r="180" spans="1:9" s="5" customFormat="1" ht="12.75" customHeight="1">
      <c r="A180" s="106">
        <v>174</v>
      </c>
      <c r="B180" s="106" t="s">
        <v>312</v>
      </c>
      <c r="C180" s="106" t="s">
        <v>246</v>
      </c>
      <c r="D180" s="106">
        <v>2442</v>
      </c>
      <c r="E180" s="106">
        <v>61.45</v>
      </c>
      <c r="F180" s="106">
        <v>16</v>
      </c>
      <c r="G180" s="106" t="s">
        <v>243</v>
      </c>
      <c r="H180" s="107" t="s">
        <v>228</v>
      </c>
      <c r="I180" s="107" t="s">
        <v>228</v>
      </c>
    </row>
    <row r="181" spans="1:9" s="5" customFormat="1" ht="12.75" customHeight="1">
      <c r="A181" s="106">
        <v>175</v>
      </c>
      <c r="B181" s="106" t="s">
        <v>251</v>
      </c>
      <c r="C181" s="106" t="s">
        <v>246</v>
      </c>
      <c r="D181" s="106">
        <v>324</v>
      </c>
      <c r="E181" s="106">
        <v>43.31</v>
      </c>
      <c r="F181" s="106">
        <v>9</v>
      </c>
      <c r="G181" s="106" t="s">
        <v>241</v>
      </c>
      <c r="H181" s="107" t="s">
        <v>228</v>
      </c>
      <c r="I181" s="107" t="s">
        <v>228</v>
      </c>
    </row>
    <row r="182" spans="1:9" s="5" customFormat="1" ht="12.75" customHeight="1">
      <c r="A182" s="106">
        <v>176</v>
      </c>
      <c r="B182" s="106" t="s">
        <v>283</v>
      </c>
      <c r="C182" s="106" t="s">
        <v>246</v>
      </c>
      <c r="D182" s="106">
        <v>495</v>
      </c>
      <c r="E182" s="106">
        <v>45.28</v>
      </c>
      <c r="F182" s="106">
        <v>11</v>
      </c>
      <c r="G182" s="106" t="s">
        <v>243</v>
      </c>
      <c r="H182" s="107" t="s">
        <v>228</v>
      </c>
      <c r="I182" s="107" t="s">
        <v>228</v>
      </c>
    </row>
    <row r="183" spans="1:9" s="5" customFormat="1" ht="12.75" customHeight="1">
      <c r="A183" s="106">
        <v>177</v>
      </c>
      <c r="B183" s="106" t="s">
        <v>266</v>
      </c>
      <c r="C183" s="106" t="s">
        <v>246</v>
      </c>
      <c r="D183" s="106">
        <v>1922</v>
      </c>
      <c r="E183" s="106">
        <v>58.63</v>
      </c>
      <c r="F183" s="106">
        <v>12</v>
      </c>
      <c r="G183" s="106" t="s">
        <v>243</v>
      </c>
      <c r="H183" s="107" t="s">
        <v>228</v>
      </c>
      <c r="I183" s="107" t="s">
        <v>228</v>
      </c>
    </row>
    <row r="184" spans="1:9" s="5" customFormat="1" ht="12.75" customHeight="1">
      <c r="A184" s="106">
        <v>178</v>
      </c>
      <c r="B184" s="106" t="s">
        <v>317</v>
      </c>
      <c r="C184" s="106" t="s">
        <v>246</v>
      </c>
      <c r="D184" s="106">
        <v>93.13</v>
      </c>
      <c r="E184" s="106">
        <v>28.23</v>
      </c>
      <c r="F184" s="106">
        <v>6</v>
      </c>
      <c r="G184" s="106" t="s">
        <v>241</v>
      </c>
      <c r="H184" s="107" t="s">
        <v>228</v>
      </c>
      <c r="I184" s="107" t="s">
        <v>228</v>
      </c>
    </row>
    <row r="185" spans="1:9" s="5" customFormat="1" ht="12.75" customHeight="1">
      <c r="A185" s="106">
        <v>179</v>
      </c>
      <c r="B185" s="106" t="s">
        <v>289</v>
      </c>
      <c r="C185" s="106" t="s">
        <v>246</v>
      </c>
      <c r="D185" s="106">
        <v>4721</v>
      </c>
      <c r="E185" s="106">
        <v>110.72</v>
      </c>
      <c r="F185" s="106">
        <v>18</v>
      </c>
      <c r="G185" s="106" t="s">
        <v>225</v>
      </c>
      <c r="H185" s="107" t="s">
        <v>228</v>
      </c>
      <c r="I185" s="107" t="s">
        <v>228</v>
      </c>
    </row>
    <row r="186" spans="1:9" s="5" customFormat="1" ht="12.75" customHeight="1">
      <c r="A186" s="106">
        <v>180</v>
      </c>
      <c r="B186" s="106" t="s">
        <v>274</v>
      </c>
      <c r="C186" s="106" t="s">
        <v>246</v>
      </c>
      <c r="D186" s="106">
        <v>465</v>
      </c>
      <c r="E186" s="106">
        <v>34.840000000000003</v>
      </c>
      <c r="F186" s="106">
        <v>11</v>
      </c>
      <c r="G186" s="106" t="s">
        <v>263</v>
      </c>
      <c r="H186" s="107" t="s">
        <v>228</v>
      </c>
      <c r="I186" s="107" t="s">
        <v>228</v>
      </c>
    </row>
    <row r="187" spans="1:9" s="5" customFormat="1" ht="12.75" customHeight="1">
      <c r="A187" s="106">
        <v>181</v>
      </c>
      <c r="B187" s="106" t="s">
        <v>320</v>
      </c>
      <c r="C187" s="106" t="s">
        <v>246</v>
      </c>
      <c r="D187" s="106">
        <v>4067</v>
      </c>
      <c r="E187" s="106">
        <v>87.78</v>
      </c>
      <c r="F187" s="106">
        <v>27</v>
      </c>
      <c r="G187" s="106" t="s">
        <v>315</v>
      </c>
      <c r="H187" s="107" t="s">
        <v>228</v>
      </c>
      <c r="I187" s="107" t="s">
        <v>228</v>
      </c>
    </row>
    <row r="188" spans="1:9" s="5" customFormat="1" ht="12.75" customHeight="1">
      <c r="A188" s="106">
        <v>182</v>
      </c>
      <c r="B188" s="106" t="s">
        <v>272</v>
      </c>
      <c r="C188" s="106" t="s">
        <v>246</v>
      </c>
      <c r="D188" s="106">
        <v>495</v>
      </c>
      <c r="E188" s="106">
        <v>45.29</v>
      </c>
      <c r="F188" s="106">
        <v>11</v>
      </c>
      <c r="G188" s="106" t="s">
        <v>243</v>
      </c>
      <c r="H188" s="107" t="s">
        <v>228</v>
      </c>
      <c r="I188" s="107" t="s">
        <v>228</v>
      </c>
    </row>
    <row r="189" spans="1:9" s="5" customFormat="1" ht="12.75" customHeight="1">
      <c r="A189" s="106">
        <v>183</v>
      </c>
      <c r="B189" s="106" t="s">
        <v>252</v>
      </c>
      <c r="C189" s="106" t="s">
        <v>246</v>
      </c>
      <c r="D189" s="106">
        <v>163.47</v>
      </c>
      <c r="E189" s="106">
        <v>32.56</v>
      </c>
      <c r="F189" s="106">
        <v>8</v>
      </c>
      <c r="G189" s="106" t="s">
        <v>241</v>
      </c>
      <c r="H189" s="107" t="s">
        <v>228</v>
      </c>
      <c r="I189" s="107" t="s">
        <v>228</v>
      </c>
    </row>
    <row r="190" spans="1:9" s="5" customFormat="1" ht="12.75" customHeight="1">
      <c r="A190" s="106">
        <v>184</v>
      </c>
      <c r="B190" s="106" t="s">
        <v>261</v>
      </c>
      <c r="C190" s="106" t="s">
        <v>254</v>
      </c>
      <c r="D190" s="106">
        <v>337</v>
      </c>
      <c r="E190" s="106">
        <v>44.6</v>
      </c>
      <c r="F190" s="106">
        <v>9</v>
      </c>
      <c r="G190" s="106" t="s">
        <v>241</v>
      </c>
      <c r="H190" s="107" t="s">
        <v>228</v>
      </c>
      <c r="I190" s="107" t="s">
        <v>228</v>
      </c>
    </row>
    <row r="191" spans="1:9" s="5" customFormat="1" ht="12.75" customHeight="1">
      <c r="A191" s="106">
        <v>185</v>
      </c>
      <c r="B191" s="106" t="s">
        <v>306</v>
      </c>
      <c r="C191" s="106" t="s">
        <v>246</v>
      </c>
      <c r="D191" s="106">
        <v>209</v>
      </c>
      <c r="E191" s="106">
        <v>30.76</v>
      </c>
      <c r="F191" s="106">
        <v>8</v>
      </c>
      <c r="G191" s="106" t="s">
        <v>243</v>
      </c>
      <c r="H191" s="107" t="s">
        <v>228</v>
      </c>
      <c r="I191" s="107" t="s">
        <v>228</v>
      </c>
    </row>
    <row r="192" spans="1:9" s="5" customFormat="1" ht="12.75" customHeight="1">
      <c r="A192" s="106">
        <v>186</v>
      </c>
      <c r="B192" s="106" t="s">
        <v>318</v>
      </c>
      <c r="C192" s="106" t="s">
        <v>246</v>
      </c>
      <c r="D192" s="106">
        <v>359</v>
      </c>
      <c r="E192" s="106">
        <v>43.71</v>
      </c>
      <c r="F192" s="106">
        <v>12</v>
      </c>
      <c r="G192" s="106" t="s">
        <v>241</v>
      </c>
      <c r="H192" s="107" t="s">
        <v>228</v>
      </c>
      <c r="I192" s="107" t="s">
        <v>228</v>
      </c>
    </row>
    <row r="193" spans="1:9" s="5" customFormat="1" ht="12.75" customHeight="1">
      <c r="A193" s="106">
        <v>187</v>
      </c>
      <c r="B193" s="106" t="s">
        <v>255</v>
      </c>
      <c r="C193" s="106" t="s">
        <v>246</v>
      </c>
      <c r="D193" s="106">
        <v>325</v>
      </c>
      <c r="E193" s="106">
        <v>43.34</v>
      </c>
      <c r="F193" s="106">
        <v>9</v>
      </c>
      <c r="G193" s="106" t="s">
        <v>241</v>
      </c>
      <c r="H193" s="107" t="s">
        <v>228</v>
      </c>
      <c r="I193" s="107" t="s">
        <v>228</v>
      </c>
    </row>
    <row r="194" spans="1:9" s="5" customFormat="1" ht="12.75" customHeight="1">
      <c r="A194" s="106">
        <v>188</v>
      </c>
      <c r="B194" s="106" t="s">
        <v>290</v>
      </c>
      <c r="C194" s="106" t="s">
        <v>291</v>
      </c>
      <c r="D194" s="106">
        <v>3276</v>
      </c>
      <c r="E194" s="106">
        <v>69.31</v>
      </c>
      <c r="F194" s="106">
        <v>20</v>
      </c>
      <c r="G194" s="106" t="s">
        <v>259</v>
      </c>
      <c r="H194" s="107" t="s">
        <v>228</v>
      </c>
      <c r="I194" s="107" t="s">
        <v>228</v>
      </c>
    </row>
    <row r="195" spans="1:9" s="5" customFormat="1" ht="12.75" customHeight="1">
      <c r="A195" s="106">
        <v>189</v>
      </c>
      <c r="B195" s="106" t="s">
        <v>286</v>
      </c>
      <c r="C195" s="106" t="s">
        <v>246</v>
      </c>
      <c r="D195" s="106">
        <v>1815</v>
      </c>
      <c r="E195" s="106">
        <v>57.59</v>
      </c>
      <c r="F195" s="106">
        <v>15</v>
      </c>
      <c r="G195" s="106" t="s">
        <v>243</v>
      </c>
      <c r="H195" s="107" t="s">
        <v>228</v>
      </c>
      <c r="I195" s="107" t="s">
        <v>228</v>
      </c>
    </row>
    <row r="196" spans="1:9" s="5" customFormat="1" ht="12.75" customHeight="1">
      <c r="A196" s="106">
        <v>190</v>
      </c>
      <c r="B196" s="106" t="s">
        <v>257</v>
      </c>
      <c r="C196" s="106" t="s">
        <v>246</v>
      </c>
      <c r="D196" s="106">
        <v>2312</v>
      </c>
      <c r="E196" s="106">
        <v>62.4</v>
      </c>
      <c r="F196" s="106">
        <v>15</v>
      </c>
      <c r="G196" s="106" t="s">
        <v>243</v>
      </c>
      <c r="H196" s="107" t="s">
        <v>228</v>
      </c>
      <c r="I196" s="107" t="s">
        <v>228</v>
      </c>
    </row>
    <row r="197" spans="1:9" s="5" customFormat="1" ht="12.75" customHeight="1">
      <c r="A197" s="106">
        <v>191</v>
      </c>
      <c r="B197" s="106" t="s">
        <v>250</v>
      </c>
      <c r="C197" s="106" t="s">
        <v>246</v>
      </c>
      <c r="D197" s="106">
        <v>298</v>
      </c>
      <c r="E197" s="106">
        <v>41.45</v>
      </c>
      <c r="F197" s="106">
        <v>9</v>
      </c>
      <c r="G197" s="106" t="s">
        <v>241</v>
      </c>
      <c r="H197" s="107" t="s">
        <v>228</v>
      </c>
      <c r="I197" s="107" t="s">
        <v>228</v>
      </c>
    </row>
    <row r="198" spans="1:9" s="5" customFormat="1" ht="12.75" customHeight="1">
      <c r="A198" s="106">
        <v>192</v>
      </c>
      <c r="B198" s="106" t="s">
        <v>260</v>
      </c>
      <c r="C198" s="106" t="s">
        <v>246</v>
      </c>
      <c r="D198" s="106">
        <v>2542</v>
      </c>
      <c r="E198" s="106">
        <v>67.930000000000007</v>
      </c>
      <c r="F198" s="106">
        <v>17</v>
      </c>
      <c r="G198" s="106" t="s">
        <v>243</v>
      </c>
      <c r="H198" s="107" t="s">
        <v>228</v>
      </c>
      <c r="I198" s="107" t="s">
        <v>228</v>
      </c>
    </row>
    <row r="199" spans="1:9" s="5" customFormat="1" ht="12.75" customHeight="1">
      <c r="A199" s="106">
        <v>193</v>
      </c>
      <c r="B199" s="106" t="s">
        <v>265</v>
      </c>
      <c r="C199" s="106" t="s">
        <v>246</v>
      </c>
      <c r="D199" s="106">
        <v>1815</v>
      </c>
      <c r="E199" s="106">
        <v>57.59</v>
      </c>
      <c r="F199" s="106">
        <v>15</v>
      </c>
      <c r="G199" s="106" t="s">
        <v>243</v>
      </c>
      <c r="H199" s="107" t="s">
        <v>228</v>
      </c>
      <c r="I199" s="107" t="s">
        <v>228</v>
      </c>
    </row>
    <row r="200" spans="1:9" s="5" customFormat="1" ht="12.75" customHeight="1">
      <c r="A200" s="106">
        <v>194</v>
      </c>
      <c r="B200" s="106" t="s">
        <v>262</v>
      </c>
      <c r="C200" s="106" t="s">
        <v>246</v>
      </c>
      <c r="D200" s="106">
        <v>1649</v>
      </c>
      <c r="E200" s="106">
        <v>57.25</v>
      </c>
      <c r="F200" s="106">
        <v>13</v>
      </c>
      <c r="G200" s="106" t="s">
        <v>263</v>
      </c>
      <c r="H200" s="107" t="s">
        <v>228</v>
      </c>
      <c r="I200" s="107" t="s">
        <v>228</v>
      </c>
    </row>
    <row r="201" spans="1:9" s="5" customFormat="1" ht="12.75" customHeight="1">
      <c r="A201" s="106">
        <v>195</v>
      </c>
      <c r="B201" s="106" t="s">
        <v>250</v>
      </c>
      <c r="C201" s="106" t="s">
        <v>246</v>
      </c>
      <c r="D201" s="106">
        <v>298</v>
      </c>
      <c r="E201" s="106">
        <v>41.45</v>
      </c>
      <c r="F201" s="106">
        <v>9</v>
      </c>
      <c r="G201" s="106" t="s">
        <v>241</v>
      </c>
      <c r="H201" s="107" t="s">
        <v>228</v>
      </c>
      <c r="I201" s="107" t="s">
        <v>228</v>
      </c>
    </row>
    <row r="202" spans="1:9" s="5" customFormat="1" ht="12.75" customHeight="1">
      <c r="A202" s="106">
        <v>196</v>
      </c>
      <c r="B202" s="106" t="s">
        <v>264</v>
      </c>
      <c r="C202" s="106" t="s">
        <v>246</v>
      </c>
      <c r="D202" s="106">
        <v>1571</v>
      </c>
      <c r="E202" s="106">
        <v>52.7</v>
      </c>
      <c r="F202" s="106">
        <v>14</v>
      </c>
      <c r="G202" s="106" t="s">
        <v>243</v>
      </c>
      <c r="H202" s="107" t="s">
        <v>228</v>
      </c>
      <c r="I202" s="107" t="s">
        <v>228</v>
      </c>
    </row>
    <row r="203" spans="1:9" s="5" customFormat="1" ht="12.75" customHeight="1">
      <c r="A203" s="106">
        <v>197</v>
      </c>
      <c r="B203" s="106" t="s">
        <v>278</v>
      </c>
      <c r="C203" s="106" t="s">
        <v>246</v>
      </c>
      <c r="D203" s="106">
        <v>1577</v>
      </c>
      <c r="E203" s="106">
        <v>62.940000000000005</v>
      </c>
      <c r="F203" s="106">
        <v>13</v>
      </c>
      <c r="G203" s="106" t="s">
        <v>243</v>
      </c>
      <c r="H203" s="107" t="s">
        <v>228</v>
      </c>
      <c r="I203" s="107" t="s">
        <v>228</v>
      </c>
    </row>
    <row r="204" spans="1:9" s="5" customFormat="1" ht="12.75" customHeight="1">
      <c r="A204" s="106">
        <v>198</v>
      </c>
      <c r="B204" s="106" t="s">
        <v>251</v>
      </c>
      <c r="C204" s="106" t="s">
        <v>246</v>
      </c>
      <c r="D204" s="106">
        <v>324</v>
      </c>
      <c r="E204" s="106">
        <v>43.31</v>
      </c>
      <c r="F204" s="106">
        <v>9</v>
      </c>
      <c r="G204" s="106" t="s">
        <v>241</v>
      </c>
      <c r="H204" s="107" t="s">
        <v>228</v>
      </c>
      <c r="I204" s="107" t="s">
        <v>228</v>
      </c>
    </row>
    <row r="205" spans="1:9" s="5" customFormat="1" ht="12.75" customHeight="1">
      <c r="A205" s="106">
        <v>199</v>
      </c>
      <c r="B205" s="106" t="s">
        <v>250</v>
      </c>
      <c r="C205" s="106" t="s">
        <v>246</v>
      </c>
      <c r="D205" s="106">
        <v>298</v>
      </c>
      <c r="E205" s="106">
        <v>41.45</v>
      </c>
      <c r="F205" s="106">
        <v>9</v>
      </c>
      <c r="G205" s="106" t="s">
        <v>241</v>
      </c>
      <c r="H205" s="107" t="s">
        <v>228</v>
      </c>
      <c r="I205" s="107" t="s">
        <v>228</v>
      </c>
    </row>
    <row r="206" spans="1:9" s="5" customFormat="1" ht="12.75" customHeight="1">
      <c r="A206" s="106">
        <v>200</v>
      </c>
      <c r="B206" s="106" t="s">
        <v>284</v>
      </c>
      <c r="C206" s="106" t="s">
        <v>246</v>
      </c>
      <c r="D206" s="106">
        <v>1894</v>
      </c>
      <c r="E206" s="106">
        <v>61.45</v>
      </c>
      <c r="F206" s="106">
        <v>16</v>
      </c>
      <c r="G206" s="106" t="s">
        <v>243</v>
      </c>
      <c r="H206" s="107" t="s">
        <v>228</v>
      </c>
      <c r="I206" s="107" t="s">
        <v>228</v>
      </c>
    </row>
    <row r="207" spans="1:9" s="5" customFormat="1" ht="12.75" customHeight="1">
      <c r="A207" s="106">
        <v>201</v>
      </c>
      <c r="B207" s="106" t="s">
        <v>261</v>
      </c>
      <c r="C207" s="106" t="s">
        <v>254</v>
      </c>
      <c r="D207" s="106">
        <v>337</v>
      </c>
      <c r="E207" s="106">
        <v>44.6</v>
      </c>
      <c r="F207" s="106">
        <v>9</v>
      </c>
      <c r="G207" s="106" t="s">
        <v>241</v>
      </c>
      <c r="H207" s="107" t="s">
        <v>228</v>
      </c>
      <c r="I207" s="107" t="s">
        <v>228</v>
      </c>
    </row>
    <row r="208" spans="1:9" s="5" customFormat="1" ht="12.75" customHeight="1">
      <c r="A208" s="106">
        <v>202</v>
      </c>
      <c r="B208" s="106" t="s">
        <v>305</v>
      </c>
      <c r="C208" s="106" t="s">
        <v>246</v>
      </c>
      <c r="D208" s="106">
        <v>2871</v>
      </c>
      <c r="E208" s="106">
        <v>68.8</v>
      </c>
      <c r="F208" s="106">
        <v>17</v>
      </c>
      <c r="G208" s="106" t="s">
        <v>243</v>
      </c>
      <c r="H208" s="107" t="s">
        <v>228</v>
      </c>
      <c r="I208" s="107" t="s">
        <v>228</v>
      </c>
    </row>
    <row r="209" spans="1:9" s="5" customFormat="1" ht="12.75" customHeight="1">
      <c r="A209" s="106">
        <v>203</v>
      </c>
      <c r="B209" s="106" t="s">
        <v>265</v>
      </c>
      <c r="C209" s="106" t="s">
        <v>246</v>
      </c>
      <c r="D209" s="106">
        <v>1815</v>
      </c>
      <c r="E209" s="106">
        <v>57.59</v>
      </c>
      <c r="F209" s="106">
        <v>15</v>
      </c>
      <c r="G209" s="106" t="s">
        <v>243</v>
      </c>
      <c r="H209" s="107" t="s">
        <v>228</v>
      </c>
      <c r="I209" s="107" t="s">
        <v>228</v>
      </c>
    </row>
    <row r="210" spans="1:9" s="5" customFormat="1" ht="12.75" customHeight="1">
      <c r="A210" s="106">
        <v>204</v>
      </c>
      <c r="B210" s="106" t="s">
        <v>279</v>
      </c>
      <c r="C210" s="106" t="s">
        <v>246</v>
      </c>
      <c r="D210" s="106">
        <v>1517</v>
      </c>
      <c r="E210" s="106">
        <v>52.27</v>
      </c>
      <c r="F210" s="106">
        <v>14</v>
      </c>
      <c r="G210" s="106" t="s">
        <v>243</v>
      </c>
      <c r="H210" s="107" t="s">
        <v>228</v>
      </c>
      <c r="I210" s="107" t="s">
        <v>228</v>
      </c>
    </row>
    <row r="211" spans="1:9" s="5" customFormat="1" ht="12.75" customHeight="1">
      <c r="A211" s="106">
        <v>205</v>
      </c>
      <c r="B211" s="106" t="s">
        <v>300</v>
      </c>
      <c r="C211" s="106" t="s">
        <v>246</v>
      </c>
      <c r="D211" s="106">
        <v>1226</v>
      </c>
      <c r="E211" s="106">
        <v>52.58</v>
      </c>
      <c r="F211" s="106">
        <v>16</v>
      </c>
      <c r="G211" s="106" t="s">
        <v>243</v>
      </c>
      <c r="H211" s="107" t="s">
        <v>228</v>
      </c>
      <c r="I211" s="107" t="s">
        <v>228</v>
      </c>
    </row>
    <row r="212" spans="1:9" s="5" customFormat="1" ht="12.75" customHeight="1">
      <c r="A212" s="106">
        <v>206</v>
      </c>
      <c r="B212" s="106" t="s">
        <v>268</v>
      </c>
      <c r="C212" s="106" t="s">
        <v>246</v>
      </c>
      <c r="D212" s="106">
        <v>337</v>
      </c>
      <c r="E212" s="106">
        <v>50.24</v>
      </c>
      <c r="F212" s="106">
        <v>9</v>
      </c>
      <c r="G212" s="106" t="s">
        <v>241</v>
      </c>
      <c r="H212" s="107" t="s">
        <v>228</v>
      </c>
      <c r="I212" s="107" t="s">
        <v>228</v>
      </c>
    </row>
    <row r="213" spans="1:9" s="5" customFormat="1" ht="12.75" customHeight="1">
      <c r="A213" s="106">
        <v>207</v>
      </c>
      <c r="B213" s="106" t="s">
        <v>318</v>
      </c>
      <c r="C213" s="106" t="s">
        <v>246</v>
      </c>
      <c r="D213" s="106">
        <v>359</v>
      </c>
      <c r="E213" s="106">
        <v>43.71</v>
      </c>
      <c r="F213" s="106">
        <v>12</v>
      </c>
      <c r="G213" s="106" t="s">
        <v>241</v>
      </c>
      <c r="H213" s="107" t="s">
        <v>228</v>
      </c>
      <c r="I213" s="107" t="s">
        <v>228</v>
      </c>
    </row>
    <row r="214" spans="1:9" s="5" customFormat="1" ht="12.75" customHeight="1">
      <c r="A214" s="106">
        <v>208</v>
      </c>
      <c r="B214" s="106" t="s">
        <v>307</v>
      </c>
      <c r="C214" s="106" t="s">
        <v>246</v>
      </c>
      <c r="D214" s="106">
        <v>182.25</v>
      </c>
      <c r="E214" s="106">
        <v>32.74</v>
      </c>
      <c r="F214" s="106">
        <v>7</v>
      </c>
      <c r="G214" s="106" t="s">
        <v>241</v>
      </c>
      <c r="H214" s="107" t="s">
        <v>228</v>
      </c>
      <c r="I214" s="107" t="s">
        <v>228</v>
      </c>
    </row>
    <row r="215" spans="1:9" s="5" customFormat="1" ht="12.75" customHeight="1">
      <c r="A215" s="106">
        <v>209</v>
      </c>
      <c r="B215" s="106" t="s">
        <v>277</v>
      </c>
      <c r="C215" s="106" t="s">
        <v>246</v>
      </c>
      <c r="D215" s="106">
        <v>163.57</v>
      </c>
      <c r="E215" s="106">
        <v>32.56</v>
      </c>
      <c r="F215" s="106">
        <v>8</v>
      </c>
      <c r="G215" s="106" t="s">
        <v>241</v>
      </c>
      <c r="H215" s="107" t="s">
        <v>228</v>
      </c>
      <c r="I215" s="107" t="s">
        <v>228</v>
      </c>
    </row>
    <row r="216" spans="1:9" s="5" customFormat="1" ht="12.75" customHeight="1">
      <c r="A216" s="106">
        <v>210</v>
      </c>
      <c r="B216" s="106" t="s">
        <v>317</v>
      </c>
      <c r="C216" s="106" t="s">
        <v>246</v>
      </c>
      <c r="D216" s="106">
        <v>93.13</v>
      </c>
      <c r="E216" s="106">
        <v>28.23</v>
      </c>
      <c r="F216" s="106">
        <v>6</v>
      </c>
      <c r="G216" s="106" t="s">
        <v>241</v>
      </c>
      <c r="H216" s="107" t="s">
        <v>228</v>
      </c>
      <c r="I216" s="107" t="s">
        <v>228</v>
      </c>
    </row>
    <row r="217" spans="1:9" s="5" customFormat="1" ht="12.75" customHeight="1">
      <c r="A217" s="106">
        <v>211</v>
      </c>
      <c r="B217" s="106" t="s">
        <v>304</v>
      </c>
      <c r="C217" s="106" t="s">
        <v>246</v>
      </c>
      <c r="D217" s="106">
        <v>3644</v>
      </c>
      <c r="E217" s="106">
        <v>76.320000000000007</v>
      </c>
      <c r="F217" s="106">
        <v>17</v>
      </c>
      <c r="G217" s="106" t="s">
        <v>259</v>
      </c>
      <c r="H217" s="107" t="s">
        <v>228</v>
      </c>
      <c r="I217" s="107" t="s">
        <v>228</v>
      </c>
    </row>
    <row r="218" spans="1:9" s="5" customFormat="1" ht="12.75" customHeight="1">
      <c r="A218" s="106">
        <v>212</v>
      </c>
      <c r="B218" s="106" t="s">
        <v>255</v>
      </c>
      <c r="C218" s="106" t="s">
        <v>246</v>
      </c>
      <c r="D218" s="106">
        <v>325</v>
      </c>
      <c r="E218" s="106">
        <v>43.34</v>
      </c>
      <c r="F218" s="106">
        <v>9</v>
      </c>
      <c r="G218" s="106" t="s">
        <v>241</v>
      </c>
      <c r="H218" s="107" t="s">
        <v>228</v>
      </c>
      <c r="I218" s="107" t="s">
        <v>228</v>
      </c>
    </row>
    <row r="219" spans="1:9" s="5" customFormat="1" ht="12.75" customHeight="1">
      <c r="A219" s="106">
        <v>213</v>
      </c>
      <c r="B219" s="106" t="s">
        <v>310</v>
      </c>
      <c r="C219" s="106" t="s">
        <v>246</v>
      </c>
      <c r="D219" s="106">
        <v>1674</v>
      </c>
      <c r="E219" s="106">
        <v>56</v>
      </c>
      <c r="F219" s="106">
        <v>16</v>
      </c>
      <c r="G219" s="106" t="s">
        <v>243</v>
      </c>
      <c r="H219" s="107" t="s">
        <v>228</v>
      </c>
      <c r="I219" s="107" t="s">
        <v>228</v>
      </c>
    </row>
    <row r="220" spans="1:9" s="5" customFormat="1" ht="12.75" customHeight="1">
      <c r="A220" s="106">
        <v>214</v>
      </c>
      <c r="B220" s="106" t="s">
        <v>303</v>
      </c>
      <c r="C220" s="106" t="s">
        <v>246</v>
      </c>
      <c r="D220" s="106">
        <v>1571</v>
      </c>
      <c r="E220" s="106">
        <v>52.7</v>
      </c>
      <c r="F220" s="106">
        <v>14</v>
      </c>
      <c r="G220" s="106" t="s">
        <v>243</v>
      </c>
      <c r="H220" s="107" t="s">
        <v>228</v>
      </c>
      <c r="I220" s="107" t="s">
        <v>228</v>
      </c>
    </row>
    <row r="221" spans="1:9" s="5" customFormat="1" ht="12.75" customHeight="1">
      <c r="A221" s="106">
        <v>215</v>
      </c>
      <c r="B221" s="106" t="s">
        <v>269</v>
      </c>
      <c r="C221" s="106" t="s">
        <v>246</v>
      </c>
      <c r="D221" s="106">
        <v>482</v>
      </c>
      <c r="E221" s="106">
        <v>50.38</v>
      </c>
      <c r="F221" s="106">
        <v>10</v>
      </c>
      <c r="G221" s="106" t="s">
        <v>243</v>
      </c>
      <c r="H221" s="107" t="s">
        <v>228</v>
      </c>
      <c r="I221" s="107" t="s">
        <v>228</v>
      </c>
    </row>
    <row r="222" spans="1:9" s="5" customFormat="1" ht="12.75" customHeight="1">
      <c r="A222" s="106">
        <v>216</v>
      </c>
      <c r="B222" s="106" t="s">
        <v>252</v>
      </c>
      <c r="C222" s="106" t="s">
        <v>246</v>
      </c>
      <c r="D222" s="106">
        <v>163.47</v>
      </c>
      <c r="E222" s="106">
        <v>32.56</v>
      </c>
      <c r="F222" s="106">
        <v>8</v>
      </c>
      <c r="G222" s="106" t="s">
        <v>241</v>
      </c>
      <c r="H222" s="107" t="s">
        <v>228</v>
      </c>
      <c r="I222" s="107" t="s">
        <v>228</v>
      </c>
    </row>
    <row r="223" spans="1:9" s="5" customFormat="1" ht="12.75" customHeight="1">
      <c r="A223" s="106">
        <v>217</v>
      </c>
      <c r="B223" s="106" t="s">
        <v>306</v>
      </c>
      <c r="C223" s="106" t="s">
        <v>246</v>
      </c>
      <c r="D223" s="106">
        <v>209</v>
      </c>
      <c r="E223" s="106">
        <v>30.76</v>
      </c>
      <c r="F223" s="106">
        <v>8</v>
      </c>
      <c r="G223" s="106" t="s">
        <v>243</v>
      </c>
      <c r="H223" s="107" t="s">
        <v>228</v>
      </c>
      <c r="I223" s="107" t="s">
        <v>228</v>
      </c>
    </row>
    <row r="224" spans="1:9" s="5" customFormat="1" ht="12.75" customHeight="1">
      <c r="A224" s="106">
        <v>218</v>
      </c>
      <c r="B224" s="106" t="s">
        <v>283</v>
      </c>
      <c r="C224" s="106" t="s">
        <v>246</v>
      </c>
      <c r="D224" s="106">
        <v>495</v>
      </c>
      <c r="E224" s="106">
        <v>45.28</v>
      </c>
      <c r="F224" s="106">
        <v>11</v>
      </c>
      <c r="G224" s="106" t="s">
        <v>243</v>
      </c>
      <c r="H224" s="107" t="s">
        <v>228</v>
      </c>
      <c r="I224" s="107" t="s">
        <v>228</v>
      </c>
    </row>
    <row r="225" spans="1:9" s="5" customFormat="1" ht="12.75" customHeight="1">
      <c r="A225" s="106">
        <v>219</v>
      </c>
      <c r="B225" s="106" t="s">
        <v>282</v>
      </c>
      <c r="C225" s="106" t="s">
        <v>246</v>
      </c>
      <c r="D225" s="106">
        <v>955</v>
      </c>
      <c r="E225" s="106">
        <v>53.68</v>
      </c>
      <c r="F225" s="106">
        <v>13</v>
      </c>
      <c r="G225" s="106" t="s">
        <v>243</v>
      </c>
      <c r="H225" s="107" t="s">
        <v>228</v>
      </c>
      <c r="I225" s="107" t="s">
        <v>228</v>
      </c>
    </row>
    <row r="226" spans="1:9" s="5" customFormat="1" ht="12.75" customHeight="1">
      <c r="A226" s="106">
        <v>220</v>
      </c>
      <c r="B226" s="106" t="s">
        <v>251</v>
      </c>
      <c r="C226" s="106" t="s">
        <v>246</v>
      </c>
      <c r="D226" s="106">
        <v>324</v>
      </c>
      <c r="E226" s="106">
        <v>43.31</v>
      </c>
      <c r="F226" s="106">
        <v>9</v>
      </c>
      <c r="G226" s="106" t="s">
        <v>241</v>
      </c>
      <c r="H226" s="107" t="s">
        <v>228</v>
      </c>
      <c r="I226" s="107" t="s">
        <v>228</v>
      </c>
    </row>
    <row r="227" spans="1:9" s="5" customFormat="1" ht="12.75" customHeight="1">
      <c r="A227" s="106">
        <v>221</v>
      </c>
      <c r="B227" s="106" t="s">
        <v>266</v>
      </c>
      <c r="C227" s="106" t="s">
        <v>246</v>
      </c>
      <c r="D227" s="106">
        <v>1922</v>
      </c>
      <c r="E227" s="106">
        <v>58.63</v>
      </c>
      <c r="F227" s="106">
        <v>12</v>
      </c>
      <c r="G227" s="106" t="s">
        <v>243</v>
      </c>
      <c r="H227" s="107" t="s">
        <v>228</v>
      </c>
      <c r="I227" s="107" t="s">
        <v>228</v>
      </c>
    </row>
    <row r="228" spans="1:9" s="5" customFormat="1" ht="12.75" customHeight="1">
      <c r="A228" s="106">
        <v>222</v>
      </c>
      <c r="B228" s="106" t="s">
        <v>250</v>
      </c>
      <c r="C228" s="106" t="s">
        <v>246</v>
      </c>
      <c r="D228" s="106">
        <v>298</v>
      </c>
      <c r="E228" s="106">
        <v>41.45</v>
      </c>
      <c r="F228" s="106">
        <v>9</v>
      </c>
      <c r="G228" s="106" t="s">
        <v>241</v>
      </c>
      <c r="H228" s="107" t="s">
        <v>228</v>
      </c>
      <c r="I228" s="107" t="s">
        <v>228</v>
      </c>
    </row>
    <row r="229" spans="1:9" s="5" customFormat="1" ht="12.75" customHeight="1">
      <c r="A229" s="106">
        <v>223</v>
      </c>
      <c r="B229" s="106" t="s">
        <v>262</v>
      </c>
      <c r="C229" s="106" t="s">
        <v>246</v>
      </c>
      <c r="D229" s="106">
        <v>1649</v>
      </c>
      <c r="E229" s="106">
        <v>57.25</v>
      </c>
      <c r="F229" s="106">
        <v>13</v>
      </c>
      <c r="G229" s="106" t="s">
        <v>263</v>
      </c>
      <c r="H229" s="107" t="s">
        <v>228</v>
      </c>
      <c r="I229" s="107" t="s">
        <v>228</v>
      </c>
    </row>
    <row r="230" spans="1:9" s="5" customFormat="1" ht="12.75" customHeight="1">
      <c r="A230" s="106">
        <v>224</v>
      </c>
      <c r="B230" s="106" t="s">
        <v>285</v>
      </c>
      <c r="C230" s="106" t="s">
        <v>246</v>
      </c>
      <c r="D230" s="106">
        <v>1765</v>
      </c>
      <c r="E230" s="106">
        <v>57.120000000000005</v>
      </c>
      <c r="F230" s="106">
        <v>16</v>
      </c>
      <c r="G230" s="106" t="s">
        <v>243</v>
      </c>
      <c r="H230" s="107" t="s">
        <v>228</v>
      </c>
      <c r="I230" s="107" t="s">
        <v>228</v>
      </c>
    </row>
    <row r="231" spans="1:9" s="5" customFormat="1" ht="12.75" customHeight="1">
      <c r="A231" s="106">
        <v>225</v>
      </c>
      <c r="B231" s="106" t="s">
        <v>275</v>
      </c>
      <c r="C231" s="106" t="s">
        <v>246</v>
      </c>
      <c r="D231" s="106">
        <v>1549</v>
      </c>
      <c r="E231" s="106">
        <v>67.210000000000008</v>
      </c>
      <c r="F231" s="106">
        <v>16</v>
      </c>
      <c r="G231" s="106" t="s">
        <v>243</v>
      </c>
      <c r="H231" s="107" t="s">
        <v>228</v>
      </c>
      <c r="I231" s="107" t="s">
        <v>228</v>
      </c>
    </row>
    <row r="232" spans="1:9" s="5" customFormat="1" ht="12.75" customHeight="1">
      <c r="A232" s="106">
        <v>226</v>
      </c>
      <c r="B232" s="106" t="s">
        <v>271</v>
      </c>
      <c r="C232" s="106" t="s">
        <v>254</v>
      </c>
      <c r="D232" s="106">
        <v>1508</v>
      </c>
      <c r="E232" s="106">
        <v>62.940000000000005</v>
      </c>
      <c r="F232" s="106">
        <v>14</v>
      </c>
      <c r="G232" s="106" t="s">
        <v>243</v>
      </c>
      <c r="H232" s="107" t="s">
        <v>228</v>
      </c>
      <c r="I232" s="107" t="s">
        <v>228</v>
      </c>
    </row>
    <row r="233" spans="1:9" s="5" customFormat="1" ht="12.75" customHeight="1">
      <c r="A233" s="106">
        <v>227</v>
      </c>
      <c r="B233" s="106" t="s">
        <v>301</v>
      </c>
      <c r="C233" s="106" t="s">
        <v>302</v>
      </c>
      <c r="D233" s="106">
        <v>2152</v>
      </c>
      <c r="E233" s="106">
        <v>66.37</v>
      </c>
      <c r="F233" s="106">
        <v>16</v>
      </c>
      <c r="G233" s="106" t="s">
        <v>243</v>
      </c>
      <c r="H233" s="107" t="s">
        <v>228</v>
      </c>
      <c r="I233" s="107" t="s">
        <v>228</v>
      </c>
    </row>
    <row r="234" spans="1:9" s="5" customFormat="1" ht="12.75" customHeight="1">
      <c r="A234" s="106">
        <v>228</v>
      </c>
      <c r="B234" s="106" t="s">
        <v>319</v>
      </c>
      <c r="C234" s="106" t="s">
        <v>246</v>
      </c>
      <c r="D234" s="106">
        <v>2921</v>
      </c>
      <c r="E234" s="106">
        <v>68.95</v>
      </c>
      <c r="F234" s="106">
        <v>18</v>
      </c>
      <c r="G234" s="106" t="s">
        <v>243</v>
      </c>
      <c r="H234" s="107" t="s">
        <v>228</v>
      </c>
      <c r="I234" s="107" t="s">
        <v>228</v>
      </c>
    </row>
    <row r="235" spans="1:9" s="5" customFormat="1" ht="12.75" customHeight="1">
      <c r="A235" s="106">
        <v>229</v>
      </c>
      <c r="B235" s="106" t="s">
        <v>256</v>
      </c>
      <c r="C235" s="106" t="s">
        <v>246</v>
      </c>
      <c r="D235" s="106">
        <v>1373</v>
      </c>
      <c r="E235" s="106">
        <v>52.57</v>
      </c>
      <c r="F235" s="106">
        <v>16</v>
      </c>
      <c r="G235" s="106" t="s">
        <v>243</v>
      </c>
      <c r="H235" s="107" t="s">
        <v>228</v>
      </c>
      <c r="I235" s="107" t="s">
        <v>228</v>
      </c>
    </row>
    <row r="236" spans="1:9" s="5" customFormat="1" ht="12.75" customHeight="1">
      <c r="A236" s="106">
        <v>230</v>
      </c>
      <c r="B236" s="106" t="s">
        <v>276</v>
      </c>
      <c r="C236" s="106" t="s">
        <v>246</v>
      </c>
      <c r="D236" s="106">
        <v>495</v>
      </c>
      <c r="E236" s="106">
        <v>45.28</v>
      </c>
      <c r="F236" s="106">
        <v>11</v>
      </c>
      <c r="G236" s="106" t="s">
        <v>241</v>
      </c>
      <c r="H236" s="107" t="s">
        <v>228</v>
      </c>
      <c r="I236" s="107" t="s">
        <v>228</v>
      </c>
    </row>
    <row r="237" spans="1:9" s="5" customFormat="1" ht="12.75" customHeight="1">
      <c r="A237" s="106">
        <v>231</v>
      </c>
      <c r="B237" s="106" t="s">
        <v>249</v>
      </c>
      <c r="C237" s="106" t="s">
        <v>246</v>
      </c>
      <c r="D237" s="106">
        <v>1402</v>
      </c>
      <c r="E237" s="106">
        <v>55.68</v>
      </c>
      <c r="F237" s="106">
        <v>14</v>
      </c>
      <c r="G237" s="106" t="s">
        <v>243</v>
      </c>
      <c r="H237" s="107" t="s">
        <v>228</v>
      </c>
      <c r="I237" s="107" t="s">
        <v>228</v>
      </c>
    </row>
    <row r="238" spans="1:9" s="5" customFormat="1" ht="12.75" customHeight="1">
      <c r="A238" s="106">
        <v>232</v>
      </c>
      <c r="B238" s="106" t="s">
        <v>299</v>
      </c>
      <c r="C238" s="106" t="s">
        <v>246</v>
      </c>
      <c r="D238" s="106">
        <v>2337</v>
      </c>
      <c r="E238" s="106">
        <v>67.930000000000007</v>
      </c>
      <c r="F238" s="106">
        <v>17</v>
      </c>
      <c r="G238" s="106" t="s">
        <v>243</v>
      </c>
      <c r="H238" s="107" t="s">
        <v>228</v>
      </c>
      <c r="I238" s="107" t="s">
        <v>228</v>
      </c>
    </row>
    <row r="239" spans="1:9" s="5" customFormat="1" ht="12.75" customHeight="1">
      <c r="A239" s="106">
        <v>233</v>
      </c>
      <c r="B239" s="106" t="s">
        <v>280</v>
      </c>
      <c r="C239" s="106" t="s">
        <v>246</v>
      </c>
      <c r="D239" s="106">
        <v>337</v>
      </c>
      <c r="E239" s="106">
        <v>47.1</v>
      </c>
      <c r="F239" s="106">
        <v>8</v>
      </c>
      <c r="G239" s="106" t="s">
        <v>241</v>
      </c>
      <c r="H239" s="107" t="s">
        <v>228</v>
      </c>
      <c r="I239" s="107" t="s">
        <v>228</v>
      </c>
    </row>
    <row r="240" spans="1:9" s="5" customFormat="1" ht="12.75" customHeight="1">
      <c r="A240" s="106">
        <v>234</v>
      </c>
      <c r="B240" s="106" t="s">
        <v>347</v>
      </c>
      <c r="C240" s="106" t="s">
        <v>246</v>
      </c>
      <c r="D240" s="106">
        <v>851</v>
      </c>
      <c r="E240" s="106">
        <v>53.03</v>
      </c>
      <c r="F240" s="106">
        <v>12</v>
      </c>
      <c r="G240" s="106" t="s">
        <v>243</v>
      </c>
      <c r="H240" s="107" t="s">
        <v>228</v>
      </c>
      <c r="I240" s="107" t="s">
        <v>228</v>
      </c>
    </row>
    <row r="241" spans="1:9" s="5" customFormat="1" ht="12.75" customHeight="1">
      <c r="A241" s="106">
        <v>235</v>
      </c>
      <c r="B241" s="106" t="s">
        <v>311</v>
      </c>
      <c r="C241" s="106" t="s">
        <v>246</v>
      </c>
      <c r="D241" s="106">
        <v>1238</v>
      </c>
      <c r="E241" s="106">
        <v>61.9</v>
      </c>
      <c r="F241" s="106">
        <v>14</v>
      </c>
      <c r="G241" s="106" t="s">
        <v>243</v>
      </c>
      <c r="H241" s="107" t="s">
        <v>228</v>
      </c>
      <c r="I241" s="107" t="s">
        <v>228</v>
      </c>
    </row>
    <row r="242" spans="1:9" s="5" customFormat="1" ht="12.75" customHeight="1">
      <c r="A242" s="106">
        <v>236</v>
      </c>
      <c r="B242" s="106" t="s">
        <v>281</v>
      </c>
      <c r="C242" s="106" t="s">
        <v>254</v>
      </c>
      <c r="D242" s="106">
        <v>3764</v>
      </c>
      <c r="E242" s="106">
        <v>81.93</v>
      </c>
      <c r="F242" s="106">
        <v>20</v>
      </c>
      <c r="G242" s="106" t="s">
        <v>243</v>
      </c>
      <c r="H242" s="107" t="s">
        <v>228</v>
      </c>
      <c r="I242" s="107" t="s">
        <v>228</v>
      </c>
    </row>
    <row r="243" spans="1:9" s="5" customFormat="1" ht="12.75" customHeight="1">
      <c r="A243" s="106">
        <v>237</v>
      </c>
      <c r="B243" s="106" t="s">
        <v>267</v>
      </c>
      <c r="C243" s="106" t="s">
        <v>246</v>
      </c>
      <c r="D243" s="106">
        <v>1674</v>
      </c>
      <c r="E243" s="106">
        <v>55.870000000000005</v>
      </c>
      <c r="F243" s="106">
        <v>16</v>
      </c>
      <c r="G243" s="106" t="s">
        <v>243</v>
      </c>
      <c r="H243" s="107" t="s">
        <v>228</v>
      </c>
      <c r="I243" s="107" t="s">
        <v>228</v>
      </c>
    </row>
    <row r="244" spans="1:9" s="5" customFormat="1" ht="12.75" customHeight="1">
      <c r="A244" s="106">
        <v>238</v>
      </c>
      <c r="B244" s="106" t="s">
        <v>242</v>
      </c>
      <c r="C244" s="106" t="s">
        <v>246</v>
      </c>
      <c r="D244" s="106">
        <v>2537</v>
      </c>
      <c r="E244" s="106">
        <v>67.930000000000007</v>
      </c>
      <c r="F244" s="106">
        <v>17</v>
      </c>
      <c r="G244" s="106" t="s">
        <v>243</v>
      </c>
      <c r="H244" s="107" t="s">
        <v>228</v>
      </c>
      <c r="I244" s="107" t="s">
        <v>228</v>
      </c>
    </row>
    <row r="245" spans="1:9" s="5" customFormat="1" ht="12.75" customHeight="1">
      <c r="A245" s="106">
        <v>239</v>
      </c>
      <c r="B245" s="106" t="s">
        <v>348</v>
      </c>
      <c r="C245" s="106" t="s">
        <v>246</v>
      </c>
      <c r="D245" s="106">
        <v>2160</v>
      </c>
      <c r="E245" s="106">
        <v>66.8</v>
      </c>
      <c r="F245" s="106">
        <v>16</v>
      </c>
      <c r="G245" s="106" t="s">
        <v>243</v>
      </c>
      <c r="H245" s="107" t="s">
        <v>228</v>
      </c>
      <c r="I245" s="107" t="s">
        <v>228</v>
      </c>
    </row>
    <row r="246" spans="1:9" s="5" customFormat="1" ht="12.75" customHeight="1">
      <c r="A246" s="106">
        <v>240</v>
      </c>
      <c r="B246" s="106" t="s">
        <v>269</v>
      </c>
      <c r="C246" s="106" t="s">
        <v>246</v>
      </c>
      <c r="D246" s="106">
        <v>482</v>
      </c>
      <c r="E246" s="106">
        <v>50.38</v>
      </c>
      <c r="F246" s="106">
        <v>10</v>
      </c>
      <c r="G246" s="106" t="s">
        <v>243</v>
      </c>
      <c r="H246" s="107" t="s">
        <v>228</v>
      </c>
      <c r="I246" s="107" t="s">
        <v>228</v>
      </c>
    </row>
    <row r="247" spans="1:9" s="5" customFormat="1" ht="12.75" customHeight="1">
      <c r="A247" s="106">
        <v>241</v>
      </c>
      <c r="B247" s="106" t="s">
        <v>349</v>
      </c>
      <c r="C247" s="106" t="s">
        <v>246</v>
      </c>
      <c r="D247" s="106">
        <v>449</v>
      </c>
      <c r="E247" s="106">
        <v>28.650000000000002</v>
      </c>
      <c r="F247" s="106">
        <v>11</v>
      </c>
      <c r="G247" s="106" t="s">
        <v>263</v>
      </c>
      <c r="H247" s="107" t="s">
        <v>228</v>
      </c>
      <c r="I247" s="107" t="s">
        <v>228</v>
      </c>
    </row>
    <row r="248" spans="1:9" s="5" customFormat="1" ht="12.75" customHeight="1">
      <c r="A248" s="106">
        <v>242</v>
      </c>
      <c r="B248" s="106" t="s">
        <v>314</v>
      </c>
      <c r="C248" s="106" t="s">
        <v>254</v>
      </c>
      <c r="D248" s="106">
        <v>4169</v>
      </c>
      <c r="E248" s="106">
        <v>87.44</v>
      </c>
      <c r="F248" s="106">
        <v>30</v>
      </c>
      <c r="G248" s="106" t="s">
        <v>315</v>
      </c>
      <c r="H248" s="107" t="s">
        <v>228</v>
      </c>
      <c r="I248" s="107" t="s">
        <v>228</v>
      </c>
    </row>
    <row r="249" spans="1:9" s="5" customFormat="1" ht="12.75" customHeight="1">
      <c r="A249" s="106">
        <v>243</v>
      </c>
      <c r="B249" s="106" t="s">
        <v>298</v>
      </c>
      <c r="C249" s="106" t="s">
        <v>246</v>
      </c>
      <c r="D249" s="106">
        <v>296</v>
      </c>
      <c r="E249" s="106">
        <v>31.900000000000002</v>
      </c>
      <c r="F249" s="106">
        <v>9</v>
      </c>
      <c r="G249" s="106" t="s">
        <v>263</v>
      </c>
      <c r="H249" s="107" t="s">
        <v>228</v>
      </c>
      <c r="I249" s="107" t="s">
        <v>228</v>
      </c>
    </row>
    <row r="250" spans="1:9" s="5" customFormat="1" ht="12.75" customHeight="1">
      <c r="A250" s="106">
        <v>244</v>
      </c>
      <c r="B250" s="106" t="s">
        <v>290</v>
      </c>
      <c r="C250" s="106" t="s">
        <v>291</v>
      </c>
      <c r="D250" s="106">
        <v>3276</v>
      </c>
      <c r="E250" s="106">
        <v>69.31</v>
      </c>
      <c r="F250" s="106">
        <v>20</v>
      </c>
      <c r="G250" s="106" t="s">
        <v>259</v>
      </c>
      <c r="H250" s="107" t="s">
        <v>228</v>
      </c>
      <c r="I250" s="107" t="s">
        <v>228</v>
      </c>
    </row>
    <row r="251" spans="1:9" s="5" customFormat="1" ht="12.75" customHeight="1">
      <c r="A251" s="106">
        <v>245</v>
      </c>
      <c r="B251" s="106" t="s">
        <v>350</v>
      </c>
      <c r="C251" s="106" t="s">
        <v>246</v>
      </c>
      <c r="D251" s="106">
        <v>1888</v>
      </c>
      <c r="E251" s="106">
        <v>61.45</v>
      </c>
      <c r="F251" s="106">
        <v>16</v>
      </c>
      <c r="G251" s="106" t="s">
        <v>243</v>
      </c>
      <c r="H251" s="107" t="s">
        <v>228</v>
      </c>
      <c r="I251" s="107" t="s">
        <v>228</v>
      </c>
    </row>
    <row r="252" spans="1:9" s="5" customFormat="1" ht="12.75" customHeight="1">
      <c r="A252" s="106">
        <v>246</v>
      </c>
      <c r="B252" s="106" t="s">
        <v>351</v>
      </c>
      <c r="C252" s="106" t="s">
        <v>246</v>
      </c>
      <c r="D252" s="106">
        <v>2085</v>
      </c>
      <c r="E252" s="106">
        <v>61.93</v>
      </c>
      <c r="F252" s="106">
        <v>16</v>
      </c>
      <c r="G252" s="106" t="s">
        <v>243</v>
      </c>
      <c r="H252" s="107" t="s">
        <v>228</v>
      </c>
      <c r="I252" s="107" t="s">
        <v>228</v>
      </c>
    </row>
    <row r="253" spans="1:9" s="5" customFormat="1" ht="12.75" customHeight="1">
      <c r="A253" s="106">
        <v>247</v>
      </c>
      <c r="B253" s="106" t="s">
        <v>253</v>
      </c>
      <c r="C253" s="106" t="s">
        <v>254</v>
      </c>
      <c r="D253" s="106">
        <v>495</v>
      </c>
      <c r="E253" s="106">
        <v>45.28</v>
      </c>
      <c r="F253" s="106">
        <v>11</v>
      </c>
      <c r="G253" s="106" t="s">
        <v>243</v>
      </c>
      <c r="H253" s="107" t="s">
        <v>228</v>
      </c>
      <c r="I253" s="107" t="s">
        <v>228</v>
      </c>
    </row>
    <row r="254" spans="1:9" s="5" customFormat="1" ht="12.75" customHeight="1">
      <c r="A254" s="106">
        <v>248</v>
      </c>
      <c r="B254" s="106" t="s">
        <v>352</v>
      </c>
      <c r="C254" s="106" t="s">
        <v>248</v>
      </c>
      <c r="D254" s="106">
        <v>2418</v>
      </c>
      <c r="E254" s="106">
        <v>64.150000000000006</v>
      </c>
      <c r="F254" s="106">
        <v>17</v>
      </c>
      <c r="G254" s="106" t="s">
        <v>243</v>
      </c>
      <c r="H254" s="107" t="s">
        <v>228</v>
      </c>
      <c r="I254" s="107" t="s">
        <v>228</v>
      </c>
    </row>
    <row r="255" spans="1:9" s="5" customFormat="1" ht="12.75" customHeight="1">
      <c r="A255" s="106">
        <v>249</v>
      </c>
      <c r="B255" s="106" t="s">
        <v>295</v>
      </c>
      <c r="C255" s="106" t="s">
        <v>254</v>
      </c>
      <c r="D255" s="106">
        <v>1489</v>
      </c>
      <c r="E255" s="106">
        <v>55.81</v>
      </c>
      <c r="F255" s="106">
        <v>56</v>
      </c>
      <c r="G255" s="106" t="s">
        <v>243</v>
      </c>
      <c r="H255" s="107" t="s">
        <v>228</v>
      </c>
      <c r="I255" s="107" t="s">
        <v>228</v>
      </c>
    </row>
    <row r="256" spans="1:9" s="5" customFormat="1" ht="12.75" customHeight="1">
      <c r="A256" s="106">
        <v>250</v>
      </c>
      <c r="B256" s="106" t="s">
        <v>250</v>
      </c>
      <c r="C256" s="106" t="s">
        <v>246</v>
      </c>
      <c r="D256" s="106">
        <v>298</v>
      </c>
      <c r="E256" s="106">
        <v>41.45</v>
      </c>
      <c r="F256" s="106">
        <v>9</v>
      </c>
      <c r="G256" s="106" t="s">
        <v>241</v>
      </c>
      <c r="H256" s="107" t="s">
        <v>228</v>
      </c>
      <c r="I256" s="107" t="s">
        <v>228</v>
      </c>
    </row>
    <row r="257" spans="1:9" s="5" customFormat="1" ht="12.75" customHeight="1">
      <c r="A257" s="106">
        <v>251</v>
      </c>
      <c r="B257" s="106" t="s">
        <v>242</v>
      </c>
      <c r="C257" s="106" t="s">
        <v>246</v>
      </c>
      <c r="D257" s="106">
        <v>2537</v>
      </c>
      <c r="E257" s="106">
        <v>67.930000000000007</v>
      </c>
      <c r="F257" s="106">
        <v>17</v>
      </c>
      <c r="G257" s="106" t="s">
        <v>243</v>
      </c>
      <c r="H257" s="107" t="s">
        <v>228</v>
      </c>
      <c r="I257" s="107" t="s">
        <v>228</v>
      </c>
    </row>
    <row r="258" spans="1:9" s="5" customFormat="1" ht="12.75" customHeight="1">
      <c r="A258" s="106">
        <v>252</v>
      </c>
      <c r="B258" s="106" t="s">
        <v>353</v>
      </c>
      <c r="C258" s="106" t="s">
        <v>246</v>
      </c>
      <c r="D258" s="106">
        <v>565</v>
      </c>
      <c r="E258" s="106">
        <v>47.26</v>
      </c>
      <c r="F258" s="106">
        <v>12</v>
      </c>
      <c r="G258" s="106" t="s">
        <v>243</v>
      </c>
      <c r="H258" s="107" t="s">
        <v>228</v>
      </c>
      <c r="I258" s="107" t="s">
        <v>228</v>
      </c>
    </row>
    <row r="259" spans="1:9" s="5" customFormat="1" ht="12.75" customHeight="1">
      <c r="A259" s="106">
        <v>253</v>
      </c>
      <c r="B259" s="106" t="s">
        <v>261</v>
      </c>
      <c r="C259" s="106" t="s">
        <v>254</v>
      </c>
      <c r="D259" s="106">
        <v>337</v>
      </c>
      <c r="E259" s="106">
        <v>44.6</v>
      </c>
      <c r="F259" s="106">
        <v>9</v>
      </c>
      <c r="G259" s="106" t="s">
        <v>241</v>
      </c>
      <c r="H259" s="107" t="s">
        <v>228</v>
      </c>
      <c r="I259" s="107" t="s">
        <v>228</v>
      </c>
    </row>
    <row r="260" spans="1:9" s="5" customFormat="1" ht="12.75" customHeight="1">
      <c r="A260" s="106">
        <v>254</v>
      </c>
      <c r="B260" s="106" t="s">
        <v>267</v>
      </c>
      <c r="C260" s="106" t="s">
        <v>246</v>
      </c>
      <c r="D260" s="106">
        <v>1674</v>
      </c>
      <c r="E260" s="106">
        <v>55.870000000000005</v>
      </c>
      <c r="F260" s="106">
        <v>16</v>
      </c>
      <c r="G260" s="106" t="s">
        <v>243</v>
      </c>
      <c r="H260" s="107" t="s">
        <v>228</v>
      </c>
      <c r="I260" s="107" t="s">
        <v>228</v>
      </c>
    </row>
    <row r="261" spans="1:9" s="5" customFormat="1" ht="12.75" customHeight="1">
      <c r="A261" s="106">
        <v>255</v>
      </c>
      <c r="B261" s="106" t="s">
        <v>295</v>
      </c>
      <c r="C261" s="106" t="s">
        <v>254</v>
      </c>
      <c r="D261" s="106">
        <v>1489</v>
      </c>
      <c r="E261" s="106">
        <v>55.81</v>
      </c>
      <c r="F261" s="106">
        <v>56</v>
      </c>
      <c r="G261" s="106" t="s">
        <v>243</v>
      </c>
      <c r="H261" s="107" t="s">
        <v>228</v>
      </c>
      <c r="I261" s="107" t="s">
        <v>228</v>
      </c>
    </row>
    <row r="262" spans="1:9" s="5" customFormat="1" ht="12.75" customHeight="1">
      <c r="A262" s="106">
        <v>256</v>
      </c>
      <c r="B262" s="106" t="s">
        <v>288</v>
      </c>
      <c r="C262" s="106" t="s">
        <v>254</v>
      </c>
      <c r="D262" s="106">
        <v>1489</v>
      </c>
      <c r="E262" s="106">
        <v>55.81</v>
      </c>
      <c r="F262" s="106">
        <v>0</v>
      </c>
      <c r="G262" s="106" t="s">
        <v>243</v>
      </c>
      <c r="H262" s="107" t="s">
        <v>228</v>
      </c>
      <c r="I262" s="107" t="s">
        <v>228</v>
      </c>
    </row>
    <row r="263" spans="1:9" s="5" customFormat="1" ht="12.75" customHeight="1">
      <c r="A263" s="106">
        <v>257</v>
      </c>
      <c r="B263" s="106" t="s">
        <v>242</v>
      </c>
      <c r="C263" s="106" t="s">
        <v>246</v>
      </c>
      <c r="D263" s="106">
        <v>2537</v>
      </c>
      <c r="E263" s="106">
        <v>67.930000000000007</v>
      </c>
      <c r="F263" s="106">
        <v>17</v>
      </c>
      <c r="G263" s="106" t="s">
        <v>243</v>
      </c>
      <c r="H263" s="107" t="s">
        <v>228</v>
      </c>
      <c r="I263" s="107" t="s">
        <v>228</v>
      </c>
    </row>
    <row r="264" spans="1:9" s="5" customFormat="1" ht="12.75" customHeight="1">
      <c r="A264" s="106">
        <v>258</v>
      </c>
      <c r="B264" s="106" t="s">
        <v>303</v>
      </c>
      <c r="C264" s="106" t="s">
        <v>246</v>
      </c>
      <c r="D264" s="106">
        <v>1571</v>
      </c>
      <c r="E264" s="106">
        <v>52.7</v>
      </c>
      <c r="F264" s="106">
        <v>14</v>
      </c>
      <c r="G264" s="106" t="s">
        <v>243</v>
      </c>
      <c r="H264" s="107" t="s">
        <v>228</v>
      </c>
      <c r="I264" s="107" t="s">
        <v>228</v>
      </c>
    </row>
    <row r="265" spans="1:9" s="5" customFormat="1" ht="12.75" customHeight="1">
      <c r="A265" s="106">
        <v>259</v>
      </c>
      <c r="B265" s="106" t="s">
        <v>295</v>
      </c>
      <c r="C265" s="106" t="s">
        <v>254</v>
      </c>
      <c r="D265" s="106">
        <v>1489</v>
      </c>
      <c r="E265" s="106">
        <v>55.81</v>
      </c>
      <c r="F265" s="106">
        <v>56</v>
      </c>
      <c r="G265" s="106" t="s">
        <v>243</v>
      </c>
      <c r="H265" s="107" t="s">
        <v>228</v>
      </c>
      <c r="I265" s="107" t="s">
        <v>228</v>
      </c>
    </row>
    <row r="266" spans="1:9" s="5" customFormat="1" ht="12.75" customHeight="1">
      <c r="A266" s="106">
        <v>260</v>
      </c>
      <c r="B266" s="106" t="s">
        <v>282</v>
      </c>
      <c r="C266" s="106" t="s">
        <v>246</v>
      </c>
      <c r="D266" s="106">
        <v>955</v>
      </c>
      <c r="E266" s="106">
        <v>53.68</v>
      </c>
      <c r="F266" s="106">
        <v>13</v>
      </c>
      <c r="G266" s="106" t="s">
        <v>243</v>
      </c>
      <c r="H266" s="107" t="s">
        <v>228</v>
      </c>
      <c r="I266" s="107" t="s">
        <v>228</v>
      </c>
    </row>
    <row r="267" spans="1:9" s="5" customFormat="1" ht="12.75" customHeight="1">
      <c r="A267" s="106">
        <v>261</v>
      </c>
      <c r="B267" s="106" t="s">
        <v>288</v>
      </c>
      <c r="C267" s="106" t="s">
        <v>254</v>
      </c>
      <c r="D267" s="106">
        <v>1489</v>
      </c>
      <c r="E267" s="106">
        <v>55.81</v>
      </c>
      <c r="F267" s="106">
        <v>0</v>
      </c>
      <c r="G267" s="106" t="s">
        <v>243</v>
      </c>
      <c r="H267" s="107" t="s">
        <v>228</v>
      </c>
      <c r="I267" s="107" t="s">
        <v>228</v>
      </c>
    </row>
    <row r="268" spans="1:9" s="5" customFormat="1" ht="12.75" customHeight="1">
      <c r="A268" s="106">
        <v>262</v>
      </c>
      <c r="B268" s="106" t="s">
        <v>271</v>
      </c>
      <c r="C268" s="106" t="s">
        <v>254</v>
      </c>
      <c r="D268" s="106">
        <v>1508</v>
      </c>
      <c r="E268" s="106">
        <v>62.940000000000005</v>
      </c>
      <c r="F268" s="106">
        <v>14</v>
      </c>
      <c r="G268" s="106" t="s">
        <v>243</v>
      </c>
      <c r="H268" s="107" t="s">
        <v>228</v>
      </c>
      <c r="I268" s="107" t="s">
        <v>228</v>
      </c>
    </row>
    <row r="269" spans="1:9" s="5" customFormat="1" ht="12.75" customHeight="1">
      <c r="A269" s="106">
        <v>263</v>
      </c>
      <c r="B269" s="106" t="s">
        <v>282</v>
      </c>
      <c r="C269" s="106" t="s">
        <v>246</v>
      </c>
      <c r="D269" s="106">
        <v>955</v>
      </c>
      <c r="E269" s="106">
        <v>53.68</v>
      </c>
      <c r="F269" s="106">
        <v>13</v>
      </c>
      <c r="G269" s="106" t="s">
        <v>243</v>
      </c>
      <c r="H269" s="107" t="s">
        <v>228</v>
      </c>
      <c r="I269" s="107" t="s">
        <v>228</v>
      </c>
    </row>
    <row r="270" spans="1:9" s="5" customFormat="1" ht="12.75" customHeight="1">
      <c r="A270" s="106">
        <v>264</v>
      </c>
      <c r="B270" s="106" t="s">
        <v>249</v>
      </c>
      <c r="C270" s="106" t="s">
        <v>246</v>
      </c>
      <c r="D270" s="106">
        <v>1402</v>
      </c>
      <c r="E270" s="106">
        <v>55.68</v>
      </c>
      <c r="F270" s="106">
        <v>14</v>
      </c>
      <c r="G270" s="106" t="s">
        <v>243</v>
      </c>
      <c r="H270" s="107" t="s">
        <v>228</v>
      </c>
      <c r="I270" s="107" t="s">
        <v>228</v>
      </c>
    </row>
    <row r="271" spans="1:9" s="5" customFormat="1" ht="12.75" customHeight="1">
      <c r="A271" s="106">
        <v>265</v>
      </c>
      <c r="B271" s="106" t="s">
        <v>270</v>
      </c>
      <c r="C271" s="106" t="s">
        <v>246</v>
      </c>
      <c r="D271" s="106">
        <v>449</v>
      </c>
      <c r="E271" s="106">
        <v>28.650000000000002</v>
      </c>
      <c r="F271" s="106">
        <v>11</v>
      </c>
      <c r="G271" s="106" t="s">
        <v>263</v>
      </c>
      <c r="H271" s="107" t="s">
        <v>228</v>
      </c>
      <c r="I271" s="107" t="s">
        <v>228</v>
      </c>
    </row>
    <row r="272" spans="1:9" s="5" customFormat="1" ht="12.75" customHeight="1">
      <c r="A272" s="106">
        <v>266</v>
      </c>
      <c r="B272" s="106" t="s">
        <v>249</v>
      </c>
      <c r="C272" s="106" t="s">
        <v>246</v>
      </c>
      <c r="D272" s="106">
        <v>1402</v>
      </c>
      <c r="E272" s="106">
        <v>55.68</v>
      </c>
      <c r="F272" s="106">
        <v>14</v>
      </c>
      <c r="G272" s="106" t="s">
        <v>243</v>
      </c>
      <c r="H272" s="107" t="s">
        <v>228</v>
      </c>
      <c r="I272" s="107" t="s">
        <v>228</v>
      </c>
    </row>
    <row r="273" spans="1:9" s="5" customFormat="1" ht="12.75" customHeight="1">
      <c r="A273" s="106">
        <v>267</v>
      </c>
      <c r="B273" s="106" t="s">
        <v>354</v>
      </c>
      <c r="C273" s="106" t="s">
        <v>246</v>
      </c>
      <c r="D273" s="106">
        <v>1894</v>
      </c>
      <c r="E273" s="106">
        <v>62</v>
      </c>
      <c r="F273" s="106">
        <v>17</v>
      </c>
      <c r="G273" s="106" t="s">
        <v>243</v>
      </c>
      <c r="H273" s="107" t="s">
        <v>228</v>
      </c>
      <c r="I273" s="107" t="s">
        <v>228</v>
      </c>
    </row>
    <row r="274" spans="1:9" s="5" customFormat="1" ht="12.75" customHeight="1">
      <c r="A274" s="106">
        <v>268</v>
      </c>
      <c r="B274" s="106" t="s">
        <v>309</v>
      </c>
      <c r="C274" s="106" t="s">
        <v>254</v>
      </c>
      <c r="D274" s="106">
        <v>1235</v>
      </c>
      <c r="E274" s="106">
        <v>61.9</v>
      </c>
      <c r="F274" s="106">
        <v>14</v>
      </c>
      <c r="G274" s="106" t="s">
        <v>243</v>
      </c>
      <c r="H274" s="107" t="s">
        <v>228</v>
      </c>
      <c r="I274" s="107" t="s">
        <v>228</v>
      </c>
    </row>
    <row r="275" spans="1:9" s="5" customFormat="1" ht="12.75" customHeight="1">
      <c r="A275" s="106">
        <v>269</v>
      </c>
      <c r="B275" s="106" t="s">
        <v>293</v>
      </c>
      <c r="C275" s="106" t="s">
        <v>294</v>
      </c>
      <c r="D275" s="106">
        <v>2466</v>
      </c>
      <c r="E275" s="106">
        <v>65.89</v>
      </c>
      <c r="F275" s="106">
        <v>17</v>
      </c>
      <c r="G275" s="106" t="s">
        <v>243</v>
      </c>
      <c r="H275" s="107" t="s">
        <v>228</v>
      </c>
      <c r="I275" s="107" t="s">
        <v>228</v>
      </c>
    </row>
    <row r="276" spans="1:9" s="5" customFormat="1" ht="12.75" customHeight="1">
      <c r="A276" s="106">
        <v>270</v>
      </c>
      <c r="B276" s="106" t="s">
        <v>260</v>
      </c>
      <c r="C276" s="106" t="s">
        <v>246</v>
      </c>
      <c r="D276" s="106">
        <v>2542</v>
      </c>
      <c r="E276" s="106">
        <v>67.930000000000007</v>
      </c>
      <c r="F276" s="106">
        <v>17</v>
      </c>
      <c r="G276" s="106" t="s">
        <v>243</v>
      </c>
      <c r="H276" s="107" t="s">
        <v>228</v>
      </c>
      <c r="I276" s="107" t="s">
        <v>228</v>
      </c>
    </row>
    <row r="277" spans="1:9" s="5" customFormat="1" ht="12.75" customHeight="1">
      <c r="A277" s="106">
        <v>271</v>
      </c>
      <c r="B277" s="106" t="s">
        <v>278</v>
      </c>
      <c r="C277" s="106" t="s">
        <v>246</v>
      </c>
      <c r="D277" s="106">
        <v>1577</v>
      </c>
      <c r="E277" s="106">
        <v>62.940000000000005</v>
      </c>
      <c r="F277" s="106">
        <v>13</v>
      </c>
      <c r="G277" s="106" t="s">
        <v>243</v>
      </c>
      <c r="H277" s="107" t="s">
        <v>228</v>
      </c>
      <c r="I277" s="107" t="s">
        <v>228</v>
      </c>
    </row>
    <row r="278" spans="1:9" s="5" customFormat="1" ht="12.75" customHeight="1">
      <c r="A278" s="106">
        <v>272</v>
      </c>
      <c r="B278" s="106" t="s">
        <v>298</v>
      </c>
      <c r="C278" s="106" t="s">
        <v>246</v>
      </c>
      <c r="D278" s="106">
        <v>296</v>
      </c>
      <c r="E278" s="106">
        <v>31.900000000000002</v>
      </c>
      <c r="F278" s="106">
        <v>9</v>
      </c>
      <c r="G278" s="106" t="s">
        <v>263</v>
      </c>
      <c r="H278" s="107" t="s">
        <v>228</v>
      </c>
      <c r="I278" s="107" t="s">
        <v>228</v>
      </c>
    </row>
    <row r="279" spans="1:9" s="5" customFormat="1" ht="12.75" customHeight="1">
      <c r="A279" s="106">
        <v>273</v>
      </c>
      <c r="B279" s="106" t="s">
        <v>355</v>
      </c>
      <c r="C279" s="106" t="s">
        <v>246</v>
      </c>
      <c r="D279" s="106">
        <v>1670</v>
      </c>
      <c r="E279" s="106">
        <v>59.74</v>
      </c>
      <c r="F279" s="106">
        <v>16</v>
      </c>
      <c r="G279" s="106" t="s">
        <v>243</v>
      </c>
      <c r="H279" s="107" t="s">
        <v>228</v>
      </c>
      <c r="I279" s="107" t="s">
        <v>228</v>
      </c>
    </row>
    <row r="280" spans="1:9" s="5" customFormat="1" ht="12.75" customHeight="1">
      <c r="A280" s="106">
        <v>274</v>
      </c>
      <c r="B280" s="106" t="s">
        <v>312</v>
      </c>
      <c r="C280" s="106" t="s">
        <v>246</v>
      </c>
      <c r="D280" s="106">
        <v>2442</v>
      </c>
      <c r="E280" s="106">
        <v>61.45</v>
      </c>
      <c r="F280" s="106">
        <v>16</v>
      </c>
      <c r="G280" s="106" t="s">
        <v>243</v>
      </c>
      <c r="H280" s="107" t="s">
        <v>228</v>
      </c>
      <c r="I280" s="107" t="s">
        <v>228</v>
      </c>
    </row>
    <row r="281" spans="1:9" s="5" customFormat="1" ht="12.75" customHeight="1">
      <c r="A281" s="106">
        <v>275</v>
      </c>
      <c r="B281" s="106" t="s">
        <v>296</v>
      </c>
      <c r="C281" s="106" t="s">
        <v>297</v>
      </c>
      <c r="D281" s="106">
        <v>2514</v>
      </c>
      <c r="E281" s="106">
        <v>68.64</v>
      </c>
      <c r="F281" s="106">
        <v>17</v>
      </c>
      <c r="G281" s="106" t="s">
        <v>243</v>
      </c>
      <c r="H281" s="107" t="s">
        <v>228</v>
      </c>
      <c r="I281" s="107" t="s">
        <v>228</v>
      </c>
    </row>
    <row r="282" spans="1:9" s="5" customFormat="1" ht="12.75" customHeight="1">
      <c r="A282" s="106">
        <v>276</v>
      </c>
      <c r="B282" s="106" t="s">
        <v>299</v>
      </c>
      <c r="C282" s="106" t="s">
        <v>246</v>
      </c>
      <c r="D282" s="106">
        <v>2337</v>
      </c>
      <c r="E282" s="106">
        <v>67.930000000000007</v>
      </c>
      <c r="F282" s="106">
        <v>17</v>
      </c>
      <c r="G282" s="106" t="s">
        <v>243</v>
      </c>
      <c r="H282" s="107" t="s">
        <v>228</v>
      </c>
      <c r="I282" s="107" t="s">
        <v>228</v>
      </c>
    </row>
    <row r="283" spans="1:9" s="5" customFormat="1" ht="12.75" customHeight="1">
      <c r="A283" s="106">
        <v>277</v>
      </c>
      <c r="B283" s="106" t="s">
        <v>277</v>
      </c>
      <c r="C283" s="106" t="s">
        <v>246</v>
      </c>
      <c r="D283" s="106">
        <v>163.57</v>
      </c>
      <c r="E283" s="106">
        <v>32.56</v>
      </c>
      <c r="F283" s="106">
        <v>8</v>
      </c>
      <c r="G283" s="106" t="s">
        <v>241</v>
      </c>
      <c r="H283" s="107" t="s">
        <v>228</v>
      </c>
      <c r="I283" s="107" t="s">
        <v>228</v>
      </c>
    </row>
    <row r="284" spans="1:9" s="5" customFormat="1" ht="12.75" customHeight="1">
      <c r="A284" s="106">
        <v>278</v>
      </c>
      <c r="B284" s="106" t="s">
        <v>279</v>
      </c>
      <c r="C284" s="106" t="s">
        <v>246</v>
      </c>
      <c r="D284" s="106">
        <v>1517</v>
      </c>
      <c r="E284" s="106">
        <v>52.27</v>
      </c>
      <c r="F284" s="106">
        <v>14</v>
      </c>
      <c r="G284" s="106" t="s">
        <v>243</v>
      </c>
      <c r="H284" s="107" t="s">
        <v>228</v>
      </c>
      <c r="I284" s="107" t="s">
        <v>228</v>
      </c>
    </row>
    <row r="285" spans="1:9" s="5" customFormat="1" ht="12.75" customHeight="1">
      <c r="A285" s="106">
        <v>279</v>
      </c>
      <c r="B285" s="106" t="s">
        <v>258</v>
      </c>
      <c r="C285" s="106" t="s">
        <v>246</v>
      </c>
      <c r="D285" s="106">
        <v>1943</v>
      </c>
      <c r="E285" s="106">
        <v>58.6</v>
      </c>
      <c r="F285" s="106">
        <v>16</v>
      </c>
      <c r="G285" s="106" t="s">
        <v>259</v>
      </c>
      <c r="H285" s="107" t="s">
        <v>228</v>
      </c>
      <c r="I285" s="107" t="s">
        <v>228</v>
      </c>
    </row>
    <row r="286" spans="1:9" s="5" customFormat="1" ht="12.75" customHeight="1">
      <c r="A286" s="106">
        <v>280</v>
      </c>
      <c r="B286" s="106" t="s">
        <v>262</v>
      </c>
      <c r="C286" s="106" t="s">
        <v>246</v>
      </c>
      <c r="D286" s="106">
        <v>1649</v>
      </c>
      <c r="E286" s="106">
        <v>57.25</v>
      </c>
      <c r="F286" s="106">
        <v>13</v>
      </c>
      <c r="G286" s="106" t="s">
        <v>263</v>
      </c>
      <c r="H286" s="107" t="s">
        <v>228</v>
      </c>
      <c r="I286" s="107" t="s">
        <v>228</v>
      </c>
    </row>
    <row r="287" spans="1:9" s="5" customFormat="1" ht="12.75" customHeight="1">
      <c r="A287" s="106">
        <v>281</v>
      </c>
      <c r="B287" s="106" t="s">
        <v>289</v>
      </c>
      <c r="C287" s="106" t="s">
        <v>246</v>
      </c>
      <c r="D287" s="106">
        <v>4721</v>
      </c>
      <c r="E287" s="106">
        <v>110.72</v>
      </c>
      <c r="F287" s="106">
        <v>18</v>
      </c>
      <c r="G287" s="106" t="s">
        <v>225</v>
      </c>
      <c r="H287" s="107" t="s">
        <v>228</v>
      </c>
      <c r="I287" s="107" t="s">
        <v>228</v>
      </c>
    </row>
    <row r="288" spans="1:9" s="5" customFormat="1" ht="12.75" customHeight="1">
      <c r="A288" s="106">
        <v>282</v>
      </c>
      <c r="B288" s="106" t="s">
        <v>250</v>
      </c>
      <c r="C288" s="106" t="s">
        <v>246</v>
      </c>
      <c r="D288" s="106">
        <v>298</v>
      </c>
      <c r="E288" s="106">
        <v>41.45</v>
      </c>
      <c r="F288" s="106">
        <v>9</v>
      </c>
      <c r="G288" s="106" t="s">
        <v>241</v>
      </c>
      <c r="H288" s="107" t="s">
        <v>228</v>
      </c>
      <c r="I288" s="107" t="s">
        <v>228</v>
      </c>
    </row>
    <row r="289" spans="1:9" s="5" customFormat="1" ht="12.75" customHeight="1">
      <c r="A289" s="106">
        <v>283</v>
      </c>
      <c r="B289" s="106" t="s">
        <v>250</v>
      </c>
      <c r="C289" s="106" t="s">
        <v>246</v>
      </c>
      <c r="D289" s="106">
        <v>298</v>
      </c>
      <c r="E289" s="106">
        <v>41.45</v>
      </c>
      <c r="F289" s="106">
        <v>9</v>
      </c>
      <c r="G289" s="106" t="s">
        <v>241</v>
      </c>
      <c r="H289" s="107" t="s">
        <v>228</v>
      </c>
      <c r="I289" s="107" t="s">
        <v>228</v>
      </c>
    </row>
    <row r="290" spans="1:9" s="5" customFormat="1" ht="12.75" customHeight="1">
      <c r="A290" s="106">
        <v>284</v>
      </c>
      <c r="B290" s="106" t="s">
        <v>320</v>
      </c>
      <c r="C290" s="106" t="s">
        <v>246</v>
      </c>
      <c r="D290" s="106">
        <v>4067</v>
      </c>
      <c r="E290" s="106">
        <v>87.78</v>
      </c>
      <c r="F290" s="106">
        <v>27</v>
      </c>
      <c r="G290" s="106" t="s">
        <v>315</v>
      </c>
      <c r="H290" s="107" t="s">
        <v>228</v>
      </c>
      <c r="I290" s="107" t="s">
        <v>228</v>
      </c>
    </row>
    <row r="291" spans="1:9" s="5" customFormat="1" ht="12.75" customHeight="1">
      <c r="A291" s="106">
        <v>285</v>
      </c>
      <c r="B291" s="106" t="s">
        <v>274</v>
      </c>
      <c r="C291" s="106" t="s">
        <v>246</v>
      </c>
      <c r="D291" s="106">
        <v>465</v>
      </c>
      <c r="E291" s="106">
        <v>34.840000000000003</v>
      </c>
      <c r="F291" s="106">
        <v>11</v>
      </c>
      <c r="G291" s="106" t="s">
        <v>263</v>
      </c>
      <c r="H291" s="107" t="s">
        <v>228</v>
      </c>
      <c r="I291" s="107" t="s">
        <v>228</v>
      </c>
    </row>
    <row r="292" spans="1:9" s="5" customFormat="1" ht="12.75" customHeight="1">
      <c r="A292" s="106">
        <v>286</v>
      </c>
      <c r="B292" s="106" t="s">
        <v>308</v>
      </c>
      <c r="C292" s="106" t="s">
        <v>224</v>
      </c>
      <c r="D292" s="106">
        <v>2180</v>
      </c>
      <c r="E292" s="106">
        <v>67.599999999999994</v>
      </c>
      <c r="F292" s="106">
        <v>16</v>
      </c>
      <c r="G292" s="106" t="s">
        <v>243</v>
      </c>
      <c r="H292" s="107" t="s">
        <v>228</v>
      </c>
      <c r="I292" s="107" t="s">
        <v>228</v>
      </c>
    </row>
    <row r="293" spans="1:9" s="5" customFormat="1" ht="12.75" customHeight="1">
      <c r="A293" s="106">
        <v>287</v>
      </c>
      <c r="B293" s="106" t="s">
        <v>251</v>
      </c>
      <c r="C293" s="106" t="s">
        <v>246</v>
      </c>
      <c r="D293" s="106">
        <v>324</v>
      </c>
      <c r="E293" s="106">
        <v>43.31</v>
      </c>
      <c r="F293" s="106">
        <v>9</v>
      </c>
      <c r="G293" s="106" t="s">
        <v>241</v>
      </c>
      <c r="H293" s="107" t="s">
        <v>228</v>
      </c>
      <c r="I293" s="107" t="s">
        <v>228</v>
      </c>
    </row>
    <row r="294" spans="1:9" s="5" customFormat="1" ht="12.75" customHeight="1">
      <c r="A294" s="106">
        <v>288</v>
      </c>
      <c r="B294" s="106" t="s">
        <v>266</v>
      </c>
      <c r="C294" s="106" t="s">
        <v>246</v>
      </c>
      <c r="D294" s="106">
        <v>1922</v>
      </c>
      <c r="E294" s="106">
        <v>58.63</v>
      </c>
      <c r="F294" s="106">
        <v>12</v>
      </c>
      <c r="G294" s="106" t="s">
        <v>243</v>
      </c>
      <c r="H294" s="107" t="s">
        <v>228</v>
      </c>
      <c r="I294" s="107" t="s">
        <v>228</v>
      </c>
    </row>
    <row r="295" spans="1:9" s="5" customFormat="1" ht="12.75" customHeight="1">
      <c r="A295" s="106">
        <v>289</v>
      </c>
      <c r="B295" s="106" t="s">
        <v>250</v>
      </c>
      <c r="C295" s="106" t="s">
        <v>246</v>
      </c>
      <c r="D295" s="106">
        <v>298</v>
      </c>
      <c r="E295" s="106">
        <v>41.45</v>
      </c>
      <c r="F295" s="106">
        <v>9</v>
      </c>
      <c r="G295" s="106" t="s">
        <v>241</v>
      </c>
      <c r="H295" s="107" t="s">
        <v>228</v>
      </c>
      <c r="I295" s="107" t="s">
        <v>228</v>
      </c>
    </row>
    <row r="296" spans="1:9" s="5" customFormat="1" ht="12.75" customHeight="1">
      <c r="A296" s="106">
        <v>290</v>
      </c>
      <c r="B296" s="106" t="s">
        <v>289</v>
      </c>
      <c r="C296" s="106" t="s">
        <v>246</v>
      </c>
      <c r="D296" s="106">
        <v>4721</v>
      </c>
      <c r="E296" s="106">
        <v>110.72</v>
      </c>
      <c r="F296" s="106">
        <v>18</v>
      </c>
      <c r="G296" s="106" t="s">
        <v>225</v>
      </c>
      <c r="H296" s="107" t="s">
        <v>228</v>
      </c>
      <c r="I296" s="107" t="s">
        <v>228</v>
      </c>
    </row>
    <row r="297" spans="1:9" s="5" customFormat="1" ht="12.75" customHeight="1">
      <c r="A297" s="106">
        <v>291</v>
      </c>
      <c r="B297" s="106" t="s">
        <v>318</v>
      </c>
      <c r="C297" s="106" t="s">
        <v>246</v>
      </c>
      <c r="D297" s="106">
        <v>359</v>
      </c>
      <c r="E297" s="106">
        <v>43.71</v>
      </c>
      <c r="F297" s="106">
        <v>12</v>
      </c>
      <c r="G297" s="106" t="s">
        <v>241</v>
      </c>
      <c r="H297" s="107" t="s">
        <v>228</v>
      </c>
      <c r="I297" s="107" t="s">
        <v>228</v>
      </c>
    </row>
    <row r="298" spans="1:9" s="5" customFormat="1" ht="12.75" customHeight="1">
      <c r="A298" s="106">
        <v>292</v>
      </c>
      <c r="B298" s="106" t="s">
        <v>250</v>
      </c>
      <c r="C298" s="106" t="s">
        <v>246</v>
      </c>
      <c r="D298" s="106">
        <v>298</v>
      </c>
      <c r="E298" s="106">
        <v>41.45</v>
      </c>
      <c r="F298" s="106">
        <v>9</v>
      </c>
      <c r="G298" s="106" t="s">
        <v>241</v>
      </c>
      <c r="H298" s="107" t="s">
        <v>228</v>
      </c>
      <c r="I298" s="107" t="s">
        <v>228</v>
      </c>
    </row>
    <row r="299" spans="1:9" s="5" customFormat="1" ht="12.75" customHeight="1">
      <c r="A299" s="106">
        <v>293</v>
      </c>
      <c r="B299" s="106" t="s">
        <v>249</v>
      </c>
      <c r="C299" s="106" t="s">
        <v>246</v>
      </c>
      <c r="D299" s="106">
        <v>1402</v>
      </c>
      <c r="E299" s="106">
        <v>55.68</v>
      </c>
      <c r="F299" s="106">
        <v>14</v>
      </c>
      <c r="G299" s="106" t="s">
        <v>243</v>
      </c>
      <c r="H299" s="107" t="s">
        <v>228</v>
      </c>
      <c r="I299" s="107" t="s">
        <v>228</v>
      </c>
    </row>
    <row r="300" spans="1:9" s="5" customFormat="1" ht="12.75" customHeight="1">
      <c r="A300" s="106">
        <v>294</v>
      </c>
      <c r="B300" s="106" t="s">
        <v>261</v>
      </c>
      <c r="C300" s="106" t="s">
        <v>254</v>
      </c>
      <c r="D300" s="106">
        <v>337</v>
      </c>
      <c r="E300" s="106">
        <v>44.6</v>
      </c>
      <c r="F300" s="106">
        <v>9</v>
      </c>
      <c r="G300" s="106" t="s">
        <v>241</v>
      </c>
      <c r="H300" s="107" t="s">
        <v>228</v>
      </c>
      <c r="I300" s="107" t="s">
        <v>228</v>
      </c>
    </row>
    <row r="301" spans="1:9" s="5" customFormat="1" ht="12.75" customHeight="1">
      <c r="A301" s="106">
        <v>295</v>
      </c>
      <c r="B301" s="106" t="s">
        <v>250</v>
      </c>
      <c r="C301" s="106" t="s">
        <v>246</v>
      </c>
      <c r="D301" s="106">
        <v>298</v>
      </c>
      <c r="E301" s="106">
        <v>41.45</v>
      </c>
      <c r="F301" s="106">
        <v>9</v>
      </c>
      <c r="G301" s="106" t="s">
        <v>241</v>
      </c>
      <c r="H301" s="107" t="s">
        <v>228</v>
      </c>
      <c r="I301" s="107" t="s">
        <v>228</v>
      </c>
    </row>
    <row r="302" spans="1:9" s="5" customFormat="1" ht="12.75" customHeight="1">
      <c r="A302" s="106">
        <v>296</v>
      </c>
      <c r="B302" s="106" t="s">
        <v>268</v>
      </c>
      <c r="C302" s="106" t="s">
        <v>246</v>
      </c>
      <c r="D302" s="106">
        <v>337</v>
      </c>
      <c r="E302" s="106">
        <v>50.24</v>
      </c>
      <c r="F302" s="106">
        <v>9</v>
      </c>
      <c r="G302" s="106" t="s">
        <v>241</v>
      </c>
      <c r="H302" s="107" t="s">
        <v>228</v>
      </c>
      <c r="I302" s="107" t="s">
        <v>228</v>
      </c>
    </row>
    <row r="303" spans="1:9" s="5" customFormat="1" ht="12.75" customHeight="1">
      <c r="A303" s="106">
        <v>297</v>
      </c>
      <c r="B303" s="106" t="s">
        <v>258</v>
      </c>
      <c r="C303" s="106" t="s">
        <v>246</v>
      </c>
      <c r="D303" s="106">
        <v>1943</v>
      </c>
      <c r="E303" s="106">
        <v>58.6</v>
      </c>
      <c r="F303" s="106">
        <v>16</v>
      </c>
      <c r="G303" s="106" t="s">
        <v>259</v>
      </c>
      <c r="H303" s="107" t="s">
        <v>228</v>
      </c>
      <c r="I303" s="107" t="s">
        <v>228</v>
      </c>
    </row>
    <row r="304" spans="1:9" s="5" customFormat="1" ht="12.75" customHeight="1">
      <c r="A304" s="106">
        <v>298</v>
      </c>
      <c r="B304" s="106" t="s">
        <v>255</v>
      </c>
      <c r="C304" s="106" t="s">
        <v>246</v>
      </c>
      <c r="D304" s="106">
        <v>325</v>
      </c>
      <c r="E304" s="106">
        <v>43.34</v>
      </c>
      <c r="F304" s="106">
        <v>9</v>
      </c>
      <c r="G304" s="106" t="s">
        <v>241</v>
      </c>
      <c r="H304" s="107" t="s">
        <v>228</v>
      </c>
      <c r="I304" s="107" t="s">
        <v>228</v>
      </c>
    </row>
    <row r="305" spans="1:9" s="5" customFormat="1" ht="12.75" customHeight="1">
      <c r="A305" s="106">
        <v>299</v>
      </c>
      <c r="B305" s="106" t="s">
        <v>257</v>
      </c>
      <c r="C305" s="106" t="s">
        <v>246</v>
      </c>
      <c r="D305" s="106">
        <v>2312</v>
      </c>
      <c r="E305" s="106">
        <v>62.4</v>
      </c>
      <c r="F305" s="106">
        <v>15</v>
      </c>
      <c r="G305" s="106" t="s">
        <v>243</v>
      </c>
      <c r="H305" s="107" t="s">
        <v>228</v>
      </c>
      <c r="I305" s="107" t="s">
        <v>228</v>
      </c>
    </row>
    <row r="306" spans="1:9" s="5" customFormat="1" ht="12.75" customHeight="1">
      <c r="A306" s="106">
        <v>300</v>
      </c>
      <c r="B306" s="106" t="s">
        <v>293</v>
      </c>
      <c r="C306" s="106" t="s">
        <v>294</v>
      </c>
      <c r="D306" s="106">
        <v>2466</v>
      </c>
      <c r="E306" s="106">
        <v>65.89</v>
      </c>
      <c r="F306" s="106">
        <v>17</v>
      </c>
      <c r="G306" s="106" t="s">
        <v>243</v>
      </c>
      <c r="H306" s="107" t="s">
        <v>228</v>
      </c>
      <c r="I306" s="107" t="s">
        <v>228</v>
      </c>
    </row>
    <row r="307" spans="1:9" s="5" customFormat="1" ht="12.75" customHeight="1">
      <c r="A307" s="106">
        <v>301</v>
      </c>
      <c r="B307" s="106" t="s">
        <v>310</v>
      </c>
      <c r="C307" s="106" t="s">
        <v>246</v>
      </c>
      <c r="D307" s="106">
        <v>1674</v>
      </c>
      <c r="E307" s="106">
        <v>56</v>
      </c>
      <c r="F307" s="106">
        <v>16</v>
      </c>
      <c r="G307" s="106" t="s">
        <v>243</v>
      </c>
      <c r="H307" s="107" t="s">
        <v>228</v>
      </c>
      <c r="I307" s="107" t="s">
        <v>228</v>
      </c>
    </row>
    <row r="308" spans="1:9" s="5" customFormat="1" ht="12.75" customHeight="1">
      <c r="A308" s="106">
        <v>302</v>
      </c>
      <c r="B308" s="106" t="s">
        <v>272</v>
      </c>
      <c r="C308" s="106" t="s">
        <v>246</v>
      </c>
      <c r="D308" s="106">
        <v>495</v>
      </c>
      <c r="E308" s="106">
        <v>45.29</v>
      </c>
      <c r="F308" s="106">
        <v>11</v>
      </c>
      <c r="G308" s="106" t="s">
        <v>243</v>
      </c>
      <c r="H308" s="107" t="s">
        <v>228</v>
      </c>
      <c r="I308" s="107" t="s">
        <v>228</v>
      </c>
    </row>
    <row r="309" spans="1:9" s="5" customFormat="1" ht="12.75" customHeight="1">
      <c r="A309" s="106">
        <v>303</v>
      </c>
      <c r="B309" s="106" t="s">
        <v>303</v>
      </c>
      <c r="C309" s="106" t="s">
        <v>246</v>
      </c>
      <c r="D309" s="106">
        <v>1571</v>
      </c>
      <c r="E309" s="106">
        <v>52.7</v>
      </c>
      <c r="F309" s="106">
        <v>14</v>
      </c>
      <c r="G309" s="106" t="s">
        <v>243</v>
      </c>
      <c r="H309" s="107" t="s">
        <v>228</v>
      </c>
      <c r="I309" s="107" t="s">
        <v>228</v>
      </c>
    </row>
    <row r="310" spans="1:9" s="5" customFormat="1" ht="12.75" customHeight="1">
      <c r="A310" s="106">
        <v>304</v>
      </c>
      <c r="B310" s="106" t="s">
        <v>265</v>
      </c>
      <c r="C310" s="106" t="s">
        <v>246</v>
      </c>
      <c r="D310" s="106">
        <v>1815</v>
      </c>
      <c r="E310" s="106">
        <v>57.59</v>
      </c>
      <c r="F310" s="106">
        <v>15</v>
      </c>
      <c r="G310" s="106" t="s">
        <v>243</v>
      </c>
      <c r="H310" s="107" t="s">
        <v>228</v>
      </c>
      <c r="I310" s="107" t="s">
        <v>228</v>
      </c>
    </row>
    <row r="311" spans="1:9" s="5" customFormat="1" ht="12.75" customHeight="1">
      <c r="A311" s="106">
        <v>305</v>
      </c>
      <c r="B311" s="106" t="s">
        <v>267</v>
      </c>
      <c r="C311" s="106" t="s">
        <v>246</v>
      </c>
      <c r="D311" s="106">
        <v>1674</v>
      </c>
      <c r="E311" s="106">
        <v>55.870000000000005</v>
      </c>
      <c r="F311" s="106">
        <v>16</v>
      </c>
      <c r="G311" s="106" t="s">
        <v>243</v>
      </c>
      <c r="H311" s="107" t="s">
        <v>228</v>
      </c>
      <c r="I311" s="107" t="s">
        <v>228</v>
      </c>
    </row>
    <row r="312" spans="1:9" s="5" customFormat="1" ht="12.75" customHeight="1">
      <c r="A312" s="106">
        <v>306</v>
      </c>
      <c r="B312" s="106" t="s">
        <v>260</v>
      </c>
      <c r="C312" s="106" t="s">
        <v>246</v>
      </c>
      <c r="D312" s="106">
        <v>2542</v>
      </c>
      <c r="E312" s="106">
        <v>67.930000000000007</v>
      </c>
      <c r="F312" s="106">
        <v>17</v>
      </c>
      <c r="G312" s="106" t="s">
        <v>243</v>
      </c>
      <c r="H312" s="107" t="s">
        <v>228</v>
      </c>
      <c r="I312" s="107" t="s">
        <v>228</v>
      </c>
    </row>
    <row r="313" spans="1:9" s="5" customFormat="1" ht="12.75" customHeight="1">
      <c r="A313" s="106">
        <v>307</v>
      </c>
      <c r="B313" s="106" t="s">
        <v>296</v>
      </c>
      <c r="C313" s="106" t="s">
        <v>297</v>
      </c>
      <c r="D313" s="106">
        <v>2514</v>
      </c>
      <c r="E313" s="106">
        <v>68.64</v>
      </c>
      <c r="F313" s="106">
        <v>17</v>
      </c>
      <c r="G313" s="106" t="s">
        <v>243</v>
      </c>
      <c r="H313" s="107" t="s">
        <v>228</v>
      </c>
      <c r="I313" s="107" t="s">
        <v>228</v>
      </c>
    </row>
    <row r="314" spans="1:9" s="5" customFormat="1" ht="12.75" customHeight="1">
      <c r="A314" s="106">
        <v>308</v>
      </c>
      <c r="B314" s="106" t="s">
        <v>280</v>
      </c>
      <c r="C314" s="106" t="s">
        <v>246</v>
      </c>
      <c r="D314" s="106">
        <v>337</v>
      </c>
      <c r="E314" s="106">
        <v>47.1</v>
      </c>
      <c r="F314" s="106">
        <v>8</v>
      </c>
      <c r="G314" s="106" t="s">
        <v>241</v>
      </c>
      <c r="H314" s="107" t="s">
        <v>228</v>
      </c>
      <c r="I314" s="107" t="s">
        <v>228</v>
      </c>
    </row>
    <row r="315" spans="1:9" s="5" customFormat="1" ht="12.75" customHeight="1">
      <c r="A315" s="106">
        <v>309</v>
      </c>
      <c r="B315" s="106" t="s">
        <v>264</v>
      </c>
      <c r="C315" s="106" t="s">
        <v>246</v>
      </c>
      <c r="D315" s="106">
        <v>1571</v>
      </c>
      <c r="E315" s="106">
        <v>52.7</v>
      </c>
      <c r="F315" s="106">
        <v>14</v>
      </c>
      <c r="G315" s="106" t="s">
        <v>243</v>
      </c>
      <c r="H315" s="107" t="s">
        <v>228</v>
      </c>
      <c r="I315" s="107" t="s">
        <v>228</v>
      </c>
    </row>
    <row r="316" spans="1:9" s="5" customFormat="1" ht="12.75" customHeight="1">
      <c r="A316" s="106">
        <v>310</v>
      </c>
      <c r="B316" s="106" t="s">
        <v>286</v>
      </c>
      <c r="C316" s="106" t="s">
        <v>246</v>
      </c>
      <c r="D316" s="106">
        <v>1815</v>
      </c>
      <c r="E316" s="106">
        <v>57.59</v>
      </c>
      <c r="F316" s="106">
        <v>15</v>
      </c>
      <c r="G316" s="106" t="s">
        <v>243</v>
      </c>
      <c r="H316" s="107" t="s">
        <v>228</v>
      </c>
      <c r="I316" s="107" t="s">
        <v>228</v>
      </c>
    </row>
    <row r="317" spans="1:9" s="5" customFormat="1" ht="12.75" customHeight="1">
      <c r="A317" s="106">
        <v>311</v>
      </c>
      <c r="B317" s="106" t="s">
        <v>279</v>
      </c>
      <c r="C317" s="106" t="s">
        <v>246</v>
      </c>
      <c r="D317" s="106">
        <v>1517</v>
      </c>
      <c r="E317" s="106">
        <v>52.27</v>
      </c>
      <c r="F317" s="106">
        <v>14</v>
      </c>
      <c r="G317" s="106" t="s">
        <v>243</v>
      </c>
      <c r="H317" s="107" t="s">
        <v>228</v>
      </c>
      <c r="I317" s="107" t="s">
        <v>228</v>
      </c>
    </row>
    <row r="318" spans="1:9" s="5" customFormat="1" ht="12.75" customHeight="1">
      <c r="A318" s="106">
        <v>312</v>
      </c>
      <c r="B318" s="106" t="s">
        <v>309</v>
      </c>
      <c r="C318" s="106" t="s">
        <v>254</v>
      </c>
      <c r="D318" s="106">
        <v>1235</v>
      </c>
      <c r="E318" s="106">
        <v>61.9</v>
      </c>
      <c r="F318" s="106">
        <v>14</v>
      </c>
      <c r="G318" s="106" t="s">
        <v>243</v>
      </c>
      <c r="H318" s="107" t="s">
        <v>228</v>
      </c>
      <c r="I318" s="107" t="s">
        <v>228</v>
      </c>
    </row>
    <row r="319" spans="1:9" s="5" customFormat="1" ht="12.75" customHeight="1">
      <c r="A319" s="106">
        <v>313</v>
      </c>
      <c r="B319" s="106" t="s">
        <v>283</v>
      </c>
      <c r="C319" s="106" t="s">
        <v>246</v>
      </c>
      <c r="D319" s="106">
        <v>495</v>
      </c>
      <c r="E319" s="106">
        <v>45.28</v>
      </c>
      <c r="F319" s="106">
        <v>11</v>
      </c>
      <c r="G319" s="106" t="s">
        <v>243</v>
      </c>
      <c r="H319" s="107" t="s">
        <v>228</v>
      </c>
      <c r="I319" s="107" t="s">
        <v>228</v>
      </c>
    </row>
    <row r="320" spans="1:9" s="5" customFormat="1" ht="12.75" customHeight="1">
      <c r="A320" s="106">
        <v>314</v>
      </c>
      <c r="B320" s="106" t="s">
        <v>251</v>
      </c>
      <c r="C320" s="106" t="s">
        <v>246</v>
      </c>
      <c r="D320" s="106">
        <v>324</v>
      </c>
      <c r="E320" s="106">
        <v>43.31</v>
      </c>
      <c r="F320" s="106">
        <v>9</v>
      </c>
      <c r="G320" s="106" t="s">
        <v>241</v>
      </c>
      <c r="H320" s="107" t="s">
        <v>228</v>
      </c>
      <c r="I320" s="107" t="s">
        <v>228</v>
      </c>
    </row>
    <row r="321" spans="1:9" s="5" customFormat="1" ht="12.75" customHeight="1">
      <c r="A321" s="106">
        <v>315</v>
      </c>
      <c r="B321" s="106" t="s">
        <v>317</v>
      </c>
      <c r="C321" s="106" t="s">
        <v>246</v>
      </c>
      <c r="D321" s="106">
        <v>93.13</v>
      </c>
      <c r="E321" s="106">
        <v>28.23</v>
      </c>
      <c r="F321" s="106">
        <v>6</v>
      </c>
      <c r="G321" s="106" t="s">
        <v>241</v>
      </c>
      <c r="H321" s="107" t="s">
        <v>228</v>
      </c>
      <c r="I321" s="107" t="s">
        <v>228</v>
      </c>
    </row>
    <row r="322" spans="1:9" s="5" customFormat="1" ht="12.75" customHeight="1">
      <c r="A322" s="106">
        <v>316</v>
      </c>
      <c r="B322" s="106" t="s">
        <v>261</v>
      </c>
      <c r="C322" s="106" t="s">
        <v>254</v>
      </c>
      <c r="D322" s="106">
        <v>337</v>
      </c>
      <c r="E322" s="106">
        <v>44.6</v>
      </c>
      <c r="F322" s="106">
        <v>9</v>
      </c>
      <c r="G322" s="106" t="s">
        <v>241</v>
      </c>
      <c r="H322" s="107" t="s">
        <v>228</v>
      </c>
      <c r="I322" s="107" t="s">
        <v>228</v>
      </c>
    </row>
    <row r="323" spans="1:9" s="5" customFormat="1" ht="12.75" customHeight="1">
      <c r="A323" s="106">
        <v>317</v>
      </c>
      <c r="B323" s="106" t="s">
        <v>267</v>
      </c>
      <c r="C323" s="106" t="s">
        <v>246</v>
      </c>
      <c r="D323" s="106">
        <v>1674</v>
      </c>
      <c r="E323" s="106">
        <v>55.870000000000005</v>
      </c>
      <c r="F323" s="106">
        <v>16</v>
      </c>
      <c r="G323" s="106" t="s">
        <v>243</v>
      </c>
      <c r="H323" s="107" t="s">
        <v>228</v>
      </c>
      <c r="I323" s="107" t="s">
        <v>228</v>
      </c>
    </row>
    <row r="324" spans="1:9" s="5" customFormat="1" ht="12.75" customHeight="1">
      <c r="A324" s="106">
        <v>318</v>
      </c>
      <c r="B324" s="106" t="s">
        <v>264</v>
      </c>
      <c r="C324" s="106" t="s">
        <v>246</v>
      </c>
      <c r="D324" s="106">
        <v>1571</v>
      </c>
      <c r="E324" s="106">
        <v>52.7</v>
      </c>
      <c r="F324" s="106">
        <v>14</v>
      </c>
      <c r="G324" s="106" t="s">
        <v>243</v>
      </c>
      <c r="H324" s="107" t="s">
        <v>228</v>
      </c>
      <c r="I324" s="107" t="s">
        <v>228</v>
      </c>
    </row>
    <row r="325" spans="1:9" s="5" customFormat="1" ht="12.75" customHeight="1">
      <c r="A325" s="106">
        <v>319</v>
      </c>
      <c r="B325" s="106" t="s">
        <v>303</v>
      </c>
      <c r="C325" s="106" t="s">
        <v>246</v>
      </c>
      <c r="D325" s="106">
        <v>1571</v>
      </c>
      <c r="E325" s="106">
        <v>52.7</v>
      </c>
      <c r="F325" s="106">
        <v>14</v>
      </c>
      <c r="G325" s="106" t="s">
        <v>243</v>
      </c>
      <c r="H325" s="107" t="s">
        <v>228</v>
      </c>
      <c r="I325" s="107" t="s">
        <v>228</v>
      </c>
    </row>
    <row r="326" spans="1:9" s="5" customFormat="1" ht="12.75" customHeight="1">
      <c r="A326" s="106">
        <v>320</v>
      </c>
      <c r="B326" s="106" t="s">
        <v>285</v>
      </c>
      <c r="C326" s="106" t="s">
        <v>246</v>
      </c>
      <c r="D326" s="106">
        <v>1765</v>
      </c>
      <c r="E326" s="106">
        <v>57.120000000000005</v>
      </c>
      <c r="F326" s="106">
        <v>16</v>
      </c>
      <c r="G326" s="106" t="s">
        <v>243</v>
      </c>
      <c r="H326" s="107" t="s">
        <v>228</v>
      </c>
      <c r="I326" s="107" t="s">
        <v>228</v>
      </c>
    </row>
    <row r="327" spans="1:9" s="5" customFormat="1" ht="12.75" customHeight="1">
      <c r="A327" s="106">
        <v>321</v>
      </c>
      <c r="B327" s="106" t="s">
        <v>318</v>
      </c>
      <c r="C327" s="106" t="s">
        <v>246</v>
      </c>
      <c r="D327" s="106">
        <v>359</v>
      </c>
      <c r="E327" s="106">
        <v>43.71</v>
      </c>
      <c r="F327" s="106">
        <v>12</v>
      </c>
      <c r="G327" s="106" t="s">
        <v>241</v>
      </c>
      <c r="H327" s="107" t="s">
        <v>228</v>
      </c>
      <c r="I327" s="107" t="s">
        <v>228</v>
      </c>
    </row>
    <row r="328" spans="1:9" s="5" customFormat="1" ht="12.75" customHeight="1">
      <c r="A328" s="106">
        <v>322</v>
      </c>
      <c r="B328" s="106" t="s">
        <v>256</v>
      </c>
      <c r="C328" s="106" t="s">
        <v>246</v>
      </c>
      <c r="D328" s="106">
        <v>1373</v>
      </c>
      <c r="E328" s="106">
        <v>52.57</v>
      </c>
      <c r="F328" s="106">
        <v>16</v>
      </c>
      <c r="G328" s="106" t="s">
        <v>243</v>
      </c>
      <c r="H328" s="107" t="s">
        <v>228</v>
      </c>
      <c r="I328" s="107" t="s">
        <v>228</v>
      </c>
    </row>
    <row r="329" spans="1:9" s="5" customFormat="1" ht="12.75" customHeight="1">
      <c r="A329" s="106">
        <v>323</v>
      </c>
      <c r="B329" s="106" t="s">
        <v>255</v>
      </c>
      <c r="C329" s="106" t="s">
        <v>246</v>
      </c>
      <c r="D329" s="106">
        <v>325</v>
      </c>
      <c r="E329" s="106">
        <v>43.34</v>
      </c>
      <c r="F329" s="106">
        <v>9</v>
      </c>
      <c r="G329" s="106" t="s">
        <v>241</v>
      </c>
      <c r="H329" s="107" t="s">
        <v>228</v>
      </c>
      <c r="I329" s="107" t="s">
        <v>228</v>
      </c>
    </row>
    <row r="330" spans="1:9" s="5" customFormat="1" ht="12.75" customHeight="1">
      <c r="A330" s="106">
        <v>324</v>
      </c>
      <c r="B330" s="106" t="s">
        <v>260</v>
      </c>
      <c r="C330" s="106" t="s">
        <v>246</v>
      </c>
      <c r="D330" s="106">
        <v>2542</v>
      </c>
      <c r="E330" s="106">
        <v>67.930000000000007</v>
      </c>
      <c r="F330" s="106">
        <v>17</v>
      </c>
      <c r="G330" s="106" t="s">
        <v>243</v>
      </c>
      <c r="H330" s="107" t="s">
        <v>228</v>
      </c>
      <c r="I330" s="107" t="s">
        <v>228</v>
      </c>
    </row>
    <row r="331" spans="1:9" s="5" customFormat="1" ht="12.75" customHeight="1">
      <c r="A331" s="106">
        <v>325</v>
      </c>
      <c r="B331" s="106" t="s">
        <v>305</v>
      </c>
      <c r="C331" s="106" t="s">
        <v>246</v>
      </c>
      <c r="D331" s="106">
        <v>2871</v>
      </c>
      <c r="E331" s="106">
        <v>68.8</v>
      </c>
      <c r="F331" s="106">
        <v>17</v>
      </c>
      <c r="G331" s="106" t="s">
        <v>243</v>
      </c>
      <c r="H331" s="107" t="s">
        <v>228</v>
      </c>
      <c r="I331" s="107" t="s">
        <v>228</v>
      </c>
    </row>
    <row r="332" spans="1:9" s="5" customFormat="1" ht="12.75" customHeight="1">
      <c r="A332" s="106">
        <v>326</v>
      </c>
      <c r="B332" s="106" t="s">
        <v>310</v>
      </c>
      <c r="C332" s="106" t="s">
        <v>246</v>
      </c>
      <c r="D332" s="106">
        <v>1674</v>
      </c>
      <c r="E332" s="106">
        <v>56</v>
      </c>
      <c r="F332" s="106">
        <v>16</v>
      </c>
      <c r="G332" s="106" t="s">
        <v>243</v>
      </c>
      <c r="H332" s="107" t="s">
        <v>228</v>
      </c>
      <c r="I332" s="107" t="s">
        <v>228</v>
      </c>
    </row>
    <row r="333" spans="1:9" s="5" customFormat="1" ht="12.75" customHeight="1">
      <c r="A333" s="106">
        <v>327</v>
      </c>
      <c r="B333" s="106" t="s">
        <v>250</v>
      </c>
      <c r="C333" s="106" t="s">
        <v>246</v>
      </c>
      <c r="D333" s="106">
        <v>298</v>
      </c>
      <c r="E333" s="106">
        <v>41.45</v>
      </c>
      <c r="F333" s="106">
        <v>9</v>
      </c>
      <c r="G333" s="106" t="s">
        <v>241</v>
      </c>
      <c r="H333" s="107" t="s">
        <v>228</v>
      </c>
      <c r="I333" s="107" t="s">
        <v>228</v>
      </c>
    </row>
    <row r="334" spans="1:9" s="5" customFormat="1" ht="12.75" customHeight="1">
      <c r="A334" s="106">
        <v>328</v>
      </c>
      <c r="B334" s="106" t="s">
        <v>261</v>
      </c>
      <c r="C334" s="106" t="s">
        <v>254</v>
      </c>
      <c r="D334" s="106">
        <v>337</v>
      </c>
      <c r="E334" s="106">
        <v>44.6</v>
      </c>
      <c r="F334" s="106">
        <v>9</v>
      </c>
      <c r="G334" s="106" t="s">
        <v>241</v>
      </c>
      <c r="H334" s="107" t="s">
        <v>228</v>
      </c>
      <c r="I334" s="107" t="s">
        <v>228</v>
      </c>
    </row>
    <row r="335" spans="1:9" s="5" customFormat="1" ht="12.75" customHeight="1">
      <c r="A335" s="106">
        <v>329</v>
      </c>
      <c r="B335" s="106" t="s">
        <v>257</v>
      </c>
      <c r="C335" s="106" t="s">
        <v>246</v>
      </c>
      <c r="D335" s="106">
        <v>2312</v>
      </c>
      <c r="E335" s="106">
        <v>62.4</v>
      </c>
      <c r="F335" s="106">
        <v>15</v>
      </c>
      <c r="G335" s="106" t="s">
        <v>243</v>
      </c>
      <c r="H335" s="107" t="s">
        <v>228</v>
      </c>
      <c r="I335" s="107" t="s">
        <v>228</v>
      </c>
    </row>
    <row r="336" spans="1:9" s="5" customFormat="1" ht="12.75" customHeight="1">
      <c r="A336" s="106">
        <v>330</v>
      </c>
      <c r="B336" s="106" t="s">
        <v>278</v>
      </c>
      <c r="C336" s="106" t="s">
        <v>246</v>
      </c>
      <c r="D336" s="106">
        <v>1577</v>
      </c>
      <c r="E336" s="106">
        <v>62.940000000000005</v>
      </c>
      <c r="F336" s="106">
        <v>13</v>
      </c>
      <c r="G336" s="106" t="s">
        <v>243</v>
      </c>
      <c r="H336" s="107" t="s">
        <v>228</v>
      </c>
      <c r="I336" s="107" t="s">
        <v>228</v>
      </c>
    </row>
    <row r="337" spans="1:9" s="5" customFormat="1" ht="12.75" customHeight="1">
      <c r="A337" s="106">
        <v>331</v>
      </c>
      <c r="B337" s="106" t="s">
        <v>284</v>
      </c>
      <c r="C337" s="106" t="s">
        <v>246</v>
      </c>
      <c r="D337" s="106">
        <v>1894</v>
      </c>
      <c r="E337" s="106">
        <v>61.45</v>
      </c>
      <c r="F337" s="106">
        <v>16</v>
      </c>
      <c r="G337" s="106" t="s">
        <v>243</v>
      </c>
      <c r="H337" s="107" t="s">
        <v>228</v>
      </c>
      <c r="I337" s="107" t="s">
        <v>228</v>
      </c>
    </row>
    <row r="338" spans="1:9" s="5" customFormat="1" ht="12.75" customHeight="1">
      <c r="A338" s="106">
        <v>332</v>
      </c>
      <c r="B338" s="106" t="s">
        <v>300</v>
      </c>
      <c r="C338" s="106" t="s">
        <v>246</v>
      </c>
      <c r="D338" s="106">
        <v>1226</v>
      </c>
      <c r="E338" s="106">
        <v>52.58</v>
      </c>
      <c r="F338" s="106">
        <v>16</v>
      </c>
      <c r="G338" s="106" t="s">
        <v>243</v>
      </c>
      <c r="H338" s="107" t="s">
        <v>228</v>
      </c>
      <c r="I338" s="107" t="s">
        <v>228</v>
      </c>
    </row>
    <row r="339" spans="1:9" s="5" customFormat="1" ht="12.75" customHeight="1">
      <c r="A339" s="106">
        <v>333</v>
      </c>
      <c r="B339" s="106" t="s">
        <v>347</v>
      </c>
      <c r="C339" s="106" t="s">
        <v>246</v>
      </c>
      <c r="D339" s="106">
        <v>851</v>
      </c>
      <c r="E339" s="106">
        <v>53.03</v>
      </c>
      <c r="F339" s="106">
        <v>12</v>
      </c>
      <c r="G339" s="106" t="s">
        <v>243</v>
      </c>
      <c r="H339" s="107" t="s">
        <v>228</v>
      </c>
      <c r="I339" s="107" t="s">
        <v>228</v>
      </c>
    </row>
    <row r="340" spans="1:9" s="5" customFormat="1" ht="12.75" customHeight="1">
      <c r="A340" s="106">
        <v>334</v>
      </c>
      <c r="B340" s="106" t="s">
        <v>266</v>
      </c>
      <c r="C340" s="106" t="s">
        <v>246</v>
      </c>
      <c r="D340" s="106">
        <v>1922</v>
      </c>
      <c r="E340" s="106">
        <v>58.63</v>
      </c>
      <c r="F340" s="106">
        <v>12</v>
      </c>
      <c r="G340" s="106" t="s">
        <v>243</v>
      </c>
      <c r="H340" s="107" t="s">
        <v>228</v>
      </c>
      <c r="I340" s="107" t="s">
        <v>228</v>
      </c>
    </row>
    <row r="341" spans="1:9" s="5" customFormat="1" ht="12.75" customHeight="1">
      <c r="A341" s="106">
        <v>335</v>
      </c>
      <c r="B341" s="106" t="s">
        <v>265</v>
      </c>
      <c r="C341" s="106" t="s">
        <v>246</v>
      </c>
      <c r="D341" s="106">
        <v>1815</v>
      </c>
      <c r="E341" s="106">
        <v>57.59</v>
      </c>
      <c r="F341" s="106">
        <v>15</v>
      </c>
      <c r="G341" s="106" t="s">
        <v>243</v>
      </c>
      <c r="H341" s="107" t="s">
        <v>228</v>
      </c>
      <c r="I341" s="107" t="s">
        <v>228</v>
      </c>
    </row>
    <row r="342" spans="1:9" s="5" customFormat="1" ht="12.75" customHeight="1">
      <c r="A342" s="106">
        <v>336</v>
      </c>
      <c r="B342" s="106" t="s">
        <v>268</v>
      </c>
      <c r="C342" s="106" t="s">
        <v>246</v>
      </c>
      <c r="D342" s="106">
        <v>337</v>
      </c>
      <c r="E342" s="106">
        <v>50.24</v>
      </c>
      <c r="F342" s="106">
        <v>9</v>
      </c>
      <c r="G342" s="106" t="s">
        <v>241</v>
      </c>
      <c r="H342" s="107" t="s">
        <v>228</v>
      </c>
      <c r="I342" s="107" t="s">
        <v>228</v>
      </c>
    </row>
    <row r="343" spans="1:9" s="5" customFormat="1" ht="12.75" customHeight="1">
      <c r="A343" s="106">
        <v>337</v>
      </c>
      <c r="B343" s="106" t="s">
        <v>249</v>
      </c>
      <c r="C343" s="106" t="s">
        <v>246</v>
      </c>
      <c r="D343" s="106">
        <v>1402</v>
      </c>
      <c r="E343" s="106">
        <v>55.68</v>
      </c>
      <c r="F343" s="106">
        <v>14</v>
      </c>
      <c r="G343" s="106" t="s">
        <v>243</v>
      </c>
      <c r="H343" s="107" t="s">
        <v>228</v>
      </c>
      <c r="I343" s="107" t="s">
        <v>228</v>
      </c>
    </row>
    <row r="344" spans="1:9" s="5" customFormat="1" ht="12.75" customHeight="1">
      <c r="A344" s="106">
        <v>338</v>
      </c>
      <c r="B344" s="106" t="s">
        <v>250</v>
      </c>
      <c r="C344" s="106" t="s">
        <v>246</v>
      </c>
      <c r="D344" s="106">
        <v>298</v>
      </c>
      <c r="E344" s="106">
        <v>41.45</v>
      </c>
      <c r="F344" s="106">
        <v>9</v>
      </c>
      <c r="G344" s="106" t="s">
        <v>241</v>
      </c>
      <c r="H344" s="107" t="s">
        <v>228</v>
      </c>
      <c r="I344" s="107" t="s">
        <v>228</v>
      </c>
    </row>
    <row r="345" spans="1:9" s="5" customFormat="1" ht="12.75" customHeight="1">
      <c r="A345" s="106">
        <v>339</v>
      </c>
      <c r="B345" s="106" t="s">
        <v>278</v>
      </c>
      <c r="C345" s="106" t="s">
        <v>246</v>
      </c>
      <c r="D345" s="106">
        <v>1577</v>
      </c>
      <c r="E345" s="106">
        <v>62.940000000000005</v>
      </c>
      <c r="F345" s="106">
        <v>13</v>
      </c>
      <c r="G345" s="106" t="s">
        <v>243</v>
      </c>
      <c r="H345" s="107" t="s">
        <v>228</v>
      </c>
      <c r="I345" s="107" t="s">
        <v>228</v>
      </c>
    </row>
    <row r="346" spans="1:9" s="5" customFormat="1" ht="12.75" customHeight="1">
      <c r="A346" s="106">
        <v>340</v>
      </c>
      <c r="B346" s="106" t="s">
        <v>258</v>
      </c>
      <c r="C346" s="106" t="s">
        <v>246</v>
      </c>
      <c r="D346" s="106">
        <v>1943</v>
      </c>
      <c r="E346" s="106">
        <v>58.6</v>
      </c>
      <c r="F346" s="106">
        <v>16</v>
      </c>
      <c r="G346" s="106" t="s">
        <v>259</v>
      </c>
      <c r="H346" s="107" t="s">
        <v>228</v>
      </c>
      <c r="I346" s="107" t="s">
        <v>228</v>
      </c>
    </row>
    <row r="347" spans="1:9" s="5" customFormat="1" ht="12.75" customHeight="1">
      <c r="A347" s="106">
        <v>341</v>
      </c>
      <c r="B347" s="106" t="s">
        <v>269</v>
      </c>
      <c r="C347" s="106" t="s">
        <v>246</v>
      </c>
      <c r="D347" s="106">
        <v>482</v>
      </c>
      <c r="E347" s="106">
        <v>50.38</v>
      </c>
      <c r="F347" s="106">
        <v>10</v>
      </c>
      <c r="G347" s="106" t="s">
        <v>243</v>
      </c>
      <c r="H347" s="107" t="s">
        <v>228</v>
      </c>
      <c r="I347" s="107" t="s">
        <v>228</v>
      </c>
    </row>
    <row r="348" spans="1:9" s="5" customFormat="1" ht="12.75" customHeight="1">
      <c r="A348" s="106">
        <v>342</v>
      </c>
      <c r="B348" s="106" t="s">
        <v>288</v>
      </c>
      <c r="C348" s="106" t="s">
        <v>254</v>
      </c>
      <c r="D348" s="106">
        <v>1489</v>
      </c>
      <c r="E348" s="106">
        <v>55.81</v>
      </c>
      <c r="F348" s="106">
        <v>0</v>
      </c>
      <c r="G348" s="106" t="s">
        <v>243</v>
      </c>
      <c r="H348" s="107" t="s">
        <v>228</v>
      </c>
      <c r="I348" s="107" t="s">
        <v>228</v>
      </c>
    </row>
    <row r="349" spans="1:9" s="5" customFormat="1" ht="12.75" customHeight="1">
      <c r="A349" s="106">
        <v>343</v>
      </c>
      <c r="B349" s="106" t="s">
        <v>318</v>
      </c>
      <c r="C349" s="106" t="s">
        <v>246</v>
      </c>
      <c r="D349" s="106">
        <v>359</v>
      </c>
      <c r="E349" s="106">
        <v>43.71</v>
      </c>
      <c r="F349" s="106">
        <v>12</v>
      </c>
      <c r="G349" s="106" t="s">
        <v>241</v>
      </c>
      <c r="H349" s="107" t="s">
        <v>228</v>
      </c>
      <c r="I349" s="107" t="s">
        <v>228</v>
      </c>
    </row>
    <row r="350" spans="1:9" s="5" customFormat="1" ht="12.75" customHeight="1">
      <c r="A350" s="106">
        <v>344</v>
      </c>
      <c r="B350" s="106" t="s">
        <v>251</v>
      </c>
      <c r="C350" s="106" t="s">
        <v>246</v>
      </c>
      <c r="D350" s="106">
        <v>324</v>
      </c>
      <c r="E350" s="106">
        <v>43.31</v>
      </c>
      <c r="F350" s="106">
        <v>9</v>
      </c>
      <c r="G350" s="106" t="s">
        <v>241</v>
      </c>
      <c r="H350" s="107" t="s">
        <v>228</v>
      </c>
      <c r="I350" s="107" t="s">
        <v>228</v>
      </c>
    </row>
    <row r="351" spans="1:9" s="5" customFormat="1" ht="12.75" customHeight="1">
      <c r="A351" s="106">
        <v>345</v>
      </c>
      <c r="B351" s="106" t="s">
        <v>250</v>
      </c>
      <c r="C351" s="106" t="s">
        <v>246</v>
      </c>
      <c r="D351" s="106">
        <v>298</v>
      </c>
      <c r="E351" s="106">
        <v>41.45</v>
      </c>
      <c r="F351" s="106">
        <v>9</v>
      </c>
      <c r="G351" s="106" t="s">
        <v>241</v>
      </c>
      <c r="H351" s="107" t="s">
        <v>228</v>
      </c>
      <c r="I351" s="107" t="s">
        <v>228</v>
      </c>
    </row>
    <row r="352" spans="1:9" s="5" customFormat="1" ht="12.75" customHeight="1">
      <c r="A352" s="106">
        <v>346</v>
      </c>
      <c r="B352" s="106" t="s">
        <v>309</v>
      </c>
      <c r="C352" s="106" t="s">
        <v>254</v>
      </c>
      <c r="D352" s="106">
        <v>1235</v>
      </c>
      <c r="E352" s="106">
        <v>61.9</v>
      </c>
      <c r="F352" s="106">
        <v>14</v>
      </c>
      <c r="G352" s="106" t="s">
        <v>243</v>
      </c>
      <c r="H352" s="107" t="s">
        <v>228</v>
      </c>
      <c r="I352" s="107" t="s">
        <v>228</v>
      </c>
    </row>
    <row r="353" spans="1:9" s="5" customFormat="1" ht="12.75" customHeight="1">
      <c r="A353" s="106">
        <v>347</v>
      </c>
      <c r="B353" s="106" t="s">
        <v>278</v>
      </c>
      <c r="C353" s="106" t="s">
        <v>246</v>
      </c>
      <c r="D353" s="106">
        <v>1577</v>
      </c>
      <c r="E353" s="106">
        <v>62.940000000000005</v>
      </c>
      <c r="F353" s="106">
        <v>13</v>
      </c>
      <c r="G353" s="106" t="s">
        <v>243</v>
      </c>
      <c r="H353" s="107" t="s">
        <v>228</v>
      </c>
      <c r="I353" s="107" t="s">
        <v>228</v>
      </c>
    </row>
    <row r="354" spans="1:9" s="5" customFormat="1" ht="12.75" customHeight="1">
      <c r="A354" s="106">
        <v>348</v>
      </c>
      <c r="B354" s="106" t="s">
        <v>286</v>
      </c>
      <c r="C354" s="106" t="s">
        <v>246</v>
      </c>
      <c r="D354" s="106">
        <v>1815</v>
      </c>
      <c r="E354" s="106">
        <v>57.59</v>
      </c>
      <c r="F354" s="106">
        <v>15</v>
      </c>
      <c r="G354" s="106" t="s">
        <v>243</v>
      </c>
      <c r="H354" s="107" t="s">
        <v>228</v>
      </c>
      <c r="I354" s="107" t="s">
        <v>228</v>
      </c>
    </row>
    <row r="355" spans="1:9" s="5" customFormat="1" ht="12.75" customHeight="1">
      <c r="A355" s="106">
        <v>349</v>
      </c>
      <c r="B355" s="106" t="s">
        <v>269</v>
      </c>
      <c r="C355" s="106" t="s">
        <v>246</v>
      </c>
      <c r="D355" s="106">
        <v>482</v>
      </c>
      <c r="E355" s="106">
        <v>50.38</v>
      </c>
      <c r="F355" s="106">
        <v>10</v>
      </c>
      <c r="G355" s="106" t="s">
        <v>243</v>
      </c>
      <c r="H355" s="107" t="s">
        <v>228</v>
      </c>
      <c r="I355" s="107" t="s">
        <v>228</v>
      </c>
    </row>
    <row r="356" spans="1:9" s="5" customFormat="1" ht="12.75" customHeight="1">
      <c r="A356" s="106">
        <v>350</v>
      </c>
      <c r="B356" s="106" t="s">
        <v>272</v>
      </c>
      <c r="C356" s="106" t="s">
        <v>246</v>
      </c>
      <c r="D356" s="106">
        <v>495</v>
      </c>
      <c r="E356" s="106">
        <v>45.29</v>
      </c>
      <c r="F356" s="106">
        <v>11</v>
      </c>
      <c r="G356" s="106" t="s">
        <v>243</v>
      </c>
      <c r="H356" s="107" t="s">
        <v>228</v>
      </c>
      <c r="I356" s="107" t="s">
        <v>228</v>
      </c>
    </row>
    <row r="357" spans="1:9" s="5" customFormat="1" ht="12.75" customHeight="1">
      <c r="A357" s="106">
        <v>351</v>
      </c>
      <c r="B357" s="106" t="s">
        <v>275</v>
      </c>
      <c r="C357" s="106" t="s">
        <v>246</v>
      </c>
      <c r="D357" s="106">
        <v>1549</v>
      </c>
      <c r="E357" s="106">
        <v>67.210000000000008</v>
      </c>
      <c r="F357" s="106">
        <v>16</v>
      </c>
      <c r="G357" s="106" t="s">
        <v>243</v>
      </c>
      <c r="H357" s="107" t="s">
        <v>228</v>
      </c>
      <c r="I357" s="107" t="s">
        <v>228</v>
      </c>
    </row>
    <row r="358" spans="1:9" s="5" customFormat="1" ht="12.75" customHeight="1">
      <c r="A358" s="106">
        <v>352</v>
      </c>
      <c r="B358" s="106" t="s">
        <v>250</v>
      </c>
      <c r="C358" s="106" t="s">
        <v>246</v>
      </c>
      <c r="D358" s="106">
        <v>298</v>
      </c>
      <c r="E358" s="106">
        <v>41.45</v>
      </c>
      <c r="F358" s="106">
        <v>9</v>
      </c>
      <c r="G358" s="106" t="s">
        <v>241</v>
      </c>
      <c r="H358" s="107" t="s">
        <v>228</v>
      </c>
      <c r="I358" s="107" t="s">
        <v>228</v>
      </c>
    </row>
    <row r="359" spans="1:9" s="5" customFormat="1" ht="12.75" customHeight="1">
      <c r="A359" s="106">
        <v>353</v>
      </c>
      <c r="B359" s="106" t="s">
        <v>280</v>
      </c>
      <c r="C359" s="106" t="s">
        <v>246</v>
      </c>
      <c r="D359" s="106">
        <v>337</v>
      </c>
      <c r="E359" s="106">
        <v>47.1</v>
      </c>
      <c r="F359" s="106">
        <v>8</v>
      </c>
      <c r="G359" s="106" t="s">
        <v>241</v>
      </c>
      <c r="H359" s="107" t="s">
        <v>228</v>
      </c>
      <c r="I359" s="107" t="s">
        <v>228</v>
      </c>
    </row>
    <row r="360" spans="1:9" s="5" customFormat="1" ht="12.75" customHeight="1">
      <c r="A360" s="106">
        <v>354</v>
      </c>
      <c r="B360" s="106" t="s">
        <v>255</v>
      </c>
      <c r="C360" s="106" t="s">
        <v>246</v>
      </c>
      <c r="D360" s="106">
        <v>325</v>
      </c>
      <c r="E360" s="106">
        <v>43.34</v>
      </c>
      <c r="F360" s="106">
        <v>9</v>
      </c>
      <c r="G360" s="106" t="s">
        <v>241</v>
      </c>
      <c r="H360" s="107" t="s">
        <v>228</v>
      </c>
      <c r="I360" s="107" t="s">
        <v>228</v>
      </c>
    </row>
    <row r="361" spans="1:9" s="5" customFormat="1" ht="12.75" customHeight="1">
      <c r="A361" s="106">
        <v>355</v>
      </c>
      <c r="B361" s="106" t="s">
        <v>298</v>
      </c>
      <c r="C361" s="106" t="s">
        <v>246</v>
      </c>
      <c r="D361" s="106">
        <v>296</v>
      </c>
      <c r="E361" s="106">
        <v>31.900000000000002</v>
      </c>
      <c r="F361" s="106">
        <v>9</v>
      </c>
      <c r="G361" s="106" t="s">
        <v>263</v>
      </c>
      <c r="H361" s="107" t="s">
        <v>228</v>
      </c>
      <c r="I361" s="107" t="s">
        <v>228</v>
      </c>
    </row>
    <row r="362" spans="1:9" s="5" customFormat="1" ht="12.75" customHeight="1">
      <c r="A362" s="106">
        <v>356</v>
      </c>
      <c r="B362" s="106" t="s">
        <v>268</v>
      </c>
      <c r="C362" s="106" t="s">
        <v>246</v>
      </c>
      <c r="D362" s="106">
        <v>337</v>
      </c>
      <c r="E362" s="106">
        <v>50.24</v>
      </c>
      <c r="F362" s="106">
        <v>9</v>
      </c>
      <c r="G362" s="106" t="s">
        <v>241</v>
      </c>
      <c r="H362" s="107" t="s">
        <v>228</v>
      </c>
      <c r="I362" s="107" t="s">
        <v>228</v>
      </c>
    </row>
    <row r="363" spans="1:9" s="5" customFormat="1" ht="12.75" customHeight="1">
      <c r="A363" s="106">
        <v>357</v>
      </c>
      <c r="B363" s="106" t="s">
        <v>250</v>
      </c>
      <c r="C363" s="106" t="s">
        <v>246</v>
      </c>
      <c r="D363" s="106">
        <v>298</v>
      </c>
      <c r="E363" s="106">
        <v>41.45</v>
      </c>
      <c r="F363" s="106">
        <v>9</v>
      </c>
      <c r="G363" s="106" t="s">
        <v>241</v>
      </c>
      <c r="H363" s="107" t="s">
        <v>228</v>
      </c>
      <c r="I363" s="107" t="s">
        <v>228</v>
      </c>
    </row>
    <row r="364" spans="1:9" s="5" customFormat="1" ht="12.75" customHeight="1">
      <c r="A364" s="106">
        <v>358</v>
      </c>
      <c r="B364" s="106" t="s">
        <v>306</v>
      </c>
      <c r="C364" s="106" t="s">
        <v>246</v>
      </c>
      <c r="D364" s="106">
        <v>209</v>
      </c>
      <c r="E364" s="106">
        <v>30.76</v>
      </c>
      <c r="F364" s="106">
        <v>8</v>
      </c>
      <c r="G364" s="106" t="s">
        <v>243</v>
      </c>
      <c r="H364" s="107" t="s">
        <v>228</v>
      </c>
      <c r="I364" s="107" t="s">
        <v>228</v>
      </c>
    </row>
    <row r="365" spans="1:9" s="5" customFormat="1" ht="12.75" customHeight="1">
      <c r="A365" s="106">
        <v>359</v>
      </c>
      <c r="B365" s="106" t="s">
        <v>289</v>
      </c>
      <c r="C365" s="106" t="s">
        <v>246</v>
      </c>
      <c r="D365" s="106">
        <v>4721</v>
      </c>
      <c r="E365" s="106">
        <v>110.72</v>
      </c>
      <c r="F365" s="106">
        <v>18</v>
      </c>
      <c r="G365" s="106" t="s">
        <v>225</v>
      </c>
      <c r="H365" s="107" t="s">
        <v>228</v>
      </c>
      <c r="I365" s="107" t="s">
        <v>228</v>
      </c>
    </row>
    <row r="366" spans="1:9" s="5" customFormat="1" ht="12.75" customHeight="1">
      <c r="A366" s="108"/>
      <c r="B366" s="108"/>
      <c r="C366" s="108"/>
      <c r="D366" s="108"/>
      <c r="E366" s="108"/>
      <c r="F366" s="108"/>
      <c r="G366" s="108"/>
      <c r="H366" s="256"/>
      <c r="I366" s="256"/>
    </row>
    <row r="367" spans="1:9">
      <c r="A367" s="108"/>
    </row>
    <row r="368" spans="1:9">
      <c r="A368" s="108"/>
    </row>
    <row r="369" spans="2:8">
      <c r="B369" s="108"/>
      <c r="C369" s="108"/>
      <c r="D369" s="108"/>
      <c r="E369" s="108"/>
      <c r="F369" s="108"/>
      <c r="G369" s="108"/>
    </row>
    <row r="371" spans="2:8">
      <c r="H371" s="81" t="s">
        <v>175</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2011-11-18T17:57:30Z</dcterms:modified>
</cp:coreProperties>
</file>