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4" activeTab="4"/>
  </bookViews>
  <sheets>
    <sheet name="Mov.PortuarioMensual " sheetId="1" state="hidden" r:id="rId1"/>
    <sheet name="Mov. Embarcaciones " sheetId="2" state="hidden" r:id="rId2"/>
    <sheet name="Mov. carga " sheetId="3" state="hidden" r:id="rId3"/>
    <sheet name="mpm01" sheetId="6" state="hidden" r:id="rId4"/>
    <sheet name="mpm02" sheetId="7" r:id="rId5"/>
    <sheet name="MPM03A  " sheetId="8" state="hidden" r:id="rId6"/>
    <sheet name="MPM03A (2)" sheetId="9" state="hidden" r:id="rId7"/>
    <sheet name="MPM03A (3)" sheetId="10" state="hidden" r:id="rId8"/>
  </sheets>
  <definedNames>
    <definedName name="_xlnm._FilterDatabase" localSheetId="7" hidden="1">'MPM03A (3)'!$A$6:$I$317</definedName>
    <definedName name="_xlnm.Print_Area" localSheetId="0">'Mov.PortuarioMensual '!$A$1:$P$71</definedName>
  </definedNames>
  <calcPr calcId="125725"/>
</workbook>
</file>

<file path=xl/calcChain.xml><?xml version="1.0" encoding="utf-8"?>
<calcChain xmlns="http://schemas.openxmlformats.org/spreadsheetml/2006/main">
  <c r="H17" i="9"/>
  <c r="I13" i="8"/>
  <c r="G38" i="6"/>
  <c r="K26"/>
  <c r="K29" s="1"/>
  <c r="J26"/>
  <c r="J29" s="1"/>
  <c r="I26"/>
  <c r="I29" s="1"/>
  <c r="F26"/>
  <c r="F29" s="1"/>
  <c r="D26"/>
  <c r="D29" s="1"/>
  <c r="B26"/>
  <c r="B29" s="1"/>
  <c r="O64" i="1"/>
  <c r="P64" s="1"/>
  <c r="O63"/>
  <c r="P63" s="1"/>
  <c r="O62"/>
  <c r="N55" i="3" l="1"/>
  <c r="M55"/>
  <c r="L55"/>
  <c r="I55"/>
  <c r="I49"/>
  <c r="O49" s="1"/>
  <c r="I36" i="1"/>
  <c r="O47" i="3"/>
  <c r="O23" i="2" l="1"/>
  <c r="H26" i="1" l="1"/>
  <c r="H40"/>
  <c r="G27"/>
  <c r="F49" i="2" l="1"/>
  <c r="E51" i="3" l="1"/>
  <c r="E55" s="1"/>
  <c r="F51"/>
  <c r="F55" s="1"/>
  <c r="G51"/>
  <c r="G55" s="1"/>
  <c r="H51"/>
  <c r="H55" s="1"/>
  <c r="I51"/>
  <c r="J51"/>
  <c r="J55" s="1"/>
  <c r="K51"/>
  <c r="K55" s="1"/>
  <c r="L51"/>
  <c r="M51"/>
  <c r="N51"/>
  <c r="D51"/>
  <c r="C51"/>
  <c r="N37"/>
  <c r="N39" s="1"/>
  <c r="M37"/>
  <c r="M39" s="1"/>
  <c r="L37"/>
  <c r="L39" s="1"/>
  <c r="K37"/>
  <c r="K39" s="1"/>
  <c r="J37"/>
  <c r="J39" s="1"/>
  <c r="I37"/>
  <c r="I39" s="1"/>
  <c r="H37"/>
  <c r="H39" s="1"/>
  <c r="G37"/>
  <c r="G39" s="1"/>
  <c r="F37"/>
  <c r="F39" s="1"/>
  <c r="E37"/>
  <c r="E39" s="1"/>
  <c r="D37"/>
  <c r="D39" s="1"/>
  <c r="C37"/>
  <c r="C39" s="1"/>
  <c r="O38" i="2"/>
  <c r="O21"/>
  <c r="O39" i="3" l="1"/>
  <c r="O51"/>
  <c r="D55"/>
  <c r="C55"/>
  <c r="O37"/>
  <c r="N62" l="1"/>
  <c r="M62"/>
  <c r="L62"/>
  <c r="K62"/>
  <c r="J62"/>
  <c r="I62"/>
  <c r="H62"/>
  <c r="G62"/>
  <c r="F62"/>
  <c r="E62"/>
  <c r="D62"/>
  <c r="C62"/>
  <c r="O61"/>
  <c r="O60"/>
  <c r="O50"/>
  <c r="O48"/>
  <c r="O46"/>
  <c r="O45"/>
  <c r="O38"/>
  <c r="O36"/>
  <c r="O35"/>
  <c r="O34"/>
  <c r="O33"/>
  <c r="O32"/>
  <c r="O31"/>
  <c r="N25"/>
  <c r="M25"/>
  <c r="L25"/>
  <c r="K25"/>
  <c r="J25"/>
  <c r="I25"/>
  <c r="H25"/>
  <c r="G25"/>
  <c r="F25"/>
  <c r="E25"/>
  <c r="D25"/>
  <c r="C25"/>
  <c r="O24"/>
  <c r="N16"/>
  <c r="M16"/>
  <c r="L16"/>
  <c r="K16"/>
  <c r="J16"/>
  <c r="I16"/>
  <c r="H16"/>
  <c r="G16"/>
  <c r="F16"/>
  <c r="E16"/>
  <c r="D16"/>
  <c r="C16"/>
  <c r="O15"/>
  <c r="O14"/>
  <c r="O13"/>
  <c r="N7"/>
  <c r="M7"/>
  <c r="L7"/>
  <c r="K7"/>
  <c r="J7"/>
  <c r="I7"/>
  <c r="H7"/>
  <c r="G7"/>
  <c r="F7"/>
  <c r="E7"/>
  <c r="D7"/>
  <c r="C7"/>
  <c r="O6"/>
  <c r="O5"/>
  <c r="O4"/>
  <c r="O8" i="1"/>
  <c r="N49" i="2"/>
  <c r="M49"/>
  <c r="L49"/>
  <c r="K49"/>
  <c r="J49"/>
  <c r="I49"/>
  <c r="H49"/>
  <c r="G49"/>
  <c r="E49"/>
  <c r="D49"/>
  <c r="C49"/>
  <c r="O49" s="1"/>
  <c r="O48"/>
  <c r="N43"/>
  <c r="M43"/>
  <c r="L43"/>
  <c r="K43"/>
  <c r="J43"/>
  <c r="I43"/>
  <c r="H43"/>
  <c r="G43"/>
  <c r="F43"/>
  <c r="E43"/>
  <c r="D43"/>
  <c r="C43"/>
  <c r="O42"/>
  <c r="O41"/>
  <c r="O40"/>
  <c r="O39"/>
  <c r="O37"/>
  <c r="O36"/>
  <c r="O35"/>
  <c r="O34"/>
  <c r="O33"/>
  <c r="N28"/>
  <c r="M28"/>
  <c r="L28"/>
  <c r="K28"/>
  <c r="J28"/>
  <c r="I28"/>
  <c r="H28"/>
  <c r="G28"/>
  <c r="F28"/>
  <c r="E28"/>
  <c r="D28"/>
  <c r="C28"/>
  <c r="O27"/>
  <c r="O26"/>
  <c r="O25"/>
  <c r="O24"/>
  <c r="O22"/>
  <c r="O20"/>
  <c r="O19"/>
  <c r="O18"/>
  <c r="O17"/>
  <c r="N12"/>
  <c r="M12"/>
  <c r="L12"/>
  <c r="K12"/>
  <c r="J12"/>
  <c r="I12"/>
  <c r="H12"/>
  <c r="G12"/>
  <c r="F12"/>
  <c r="E12"/>
  <c r="D12"/>
  <c r="C12"/>
  <c r="O11"/>
  <c r="O10"/>
  <c r="O9"/>
  <c r="O8"/>
  <c r="O7"/>
  <c r="O6"/>
  <c r="O5"/>
  <c r="O16" i="3" l="1"/>
  <c r="O43" i="2"/>
  <c r="O12"/>
  <c r="O7" i="3"/>
  <c r="O25"/>
  <c r="O55"/>
  <c r="O62"/>
  <c r="O28" i="2"/>
  <c r="O20" i="1"/>
  <c r="D7"/>
  <c r="E7"/>
  <c r="F7"/>
  <c r="G7"/>
  <c r="H7"/>
  <c r="I7"/>
  <c r="J7"/>
  <c r="K7"/>
  <c r="L7"/>
  <c r="M7"/>
  <c r="C7"/>
  <c r="N61"/>
  <c r="M61"/>
  <c r="L61"/>
  <c r="K61"/>
  <c r="J61"/>
  <c r="I61"/>
  <c r="H61"/>
  <c r="G61"/>
  <c r="F61"/>
  <c r="E61"/>
  <c r="D61"/>
  <c r="C61"/>
  <c r="O59"/>
  <c r="D58"/>
  <c r="C58"/>
  <c r="O58" s="1"/>
  <c r="O56"/>
  <c r="O55"/>
  <c r="N54"/>
  <c r="M54"/>
  <c r="L54"/>
  <c r="K54"/>
  <c r="J54"/>
  <c r="I54"/>
  <c r="H54"/>
  <c r="G54"/>
  <c r="F54"/>
  <c r="E54"/>
  <c r="D54"/>
  <c r="C54"/>
  <c r="O52"/>
  <c r="O51"/>
  <c r="N50"/>
  <c r="M50"/>
  <c r="L50"/>
  <c r="K50"/>
  <c r="J50"/>
  <c r="I50"/>
  <c r="H50"/>
  <c r="G50"/>
  <c r="F50"/>
  <c r="E50"/>
  <c r="D50"/>
  <c r="C50"/>
  <c r="O48"/>
  <c r="O47"/>
  <c r="O46"/>
  <c r="O45"/>
  <c r="N44"/>
  <c r="M44"/>
  <c r="L44"/>
  <c r="K44"/>
  <c r="J44"/>
  <c r="I44"/>
  <c r="H44"/>
  <c r="G44"/>
  <c r="F44"/>
  <c r="E44"/>
  <c r="D44"/>
  <c r="C44"/>
  <c r="O42"/>
  <c r="O41"/>
  <c r="O40"/>
  <c r="O39"/>
  <c r="O38"/>
  <c r="O37"/>
  <c r="O36"/>
  <c r="O35"/>
  <c r="O34"/>
  <c r="N33"/>
  <c r="M33"/>
  <c r="L33"/>
  <c r="K33"/>
  <c r="J33"/>
  <c r="I33"/>
  <c r="H33"/>
  <c r="G33"/>
  <c r="F33"/>
  <c r="E33"/>
  <c r="D33"/>
  <c r="C33"/>
  <c r="O31"/>
  <c r="O30"/>
  <c r="O29"/>
  <c r="O28"/>
  <c r="O27"/>
  <c r="O26"/>
  <c r="N25"/>
  <c r="M25"/>
  <c r="L25"/>
  <c r="K25"/>
  <c r="J25"/>
  <c r="I25"/>
  <c r="H25"/>
  <c r="G25"/>
  <c r="G24" s="1"/>
  <c r="F25"/>
  <c r="E25"/>
  <c r="D25"/>
  <c r="C25"/>
  <c r="N24"/>
  <c r="M24"/>
  <c r="L24"/>
  <c r="K24"/>
  <c r="J24"/>
  <c r="I24"/>
  <c r="H24"/>
  <c r="F24"/>
  <c r="E24"/>
  <c r="D24"/>
  <c r="C24"/>
  <c r="O21"/>
  <c r="O19"/>
  <c r="O18"/>
  <c r="O17"/>
  <c r="O16"/>
  <c r="O15"/>
  <c r="N14"/>
  <c r="M14"/>
  <c r="L14"/>
  <c r="K14"/>
  <c r="J14"/>
  <c r="I14"/>
  <c r="H14"/>
  <c r="G14"/>
  <c r="F14"/>
  <c r="E14"/>
  <c r="D14"/>
  <c r="C14"/>
  <c r="O12"/>
  <c r="O11"/>
  <c r="O10"/>
  <c r="O9"/>
  <c r="N7"/>
  <c r="O61" l="1"/>
  <c r="O7"/>
  <c r="O24"/>
  <c r="O54"/>
  <c r="O50"/>
  <c r="O44"/>
  <c r="O25"/>
  <c r="O14"/>
  <c r="O33"/>
</calcChain>
</file>

<file path=xl/sharedStrings.xml><?xml version="1.0" encoding="utf-8"?>
<sst xmlns="http://schemas.openxmlformats.org/spreadsheetml/2006/main" count="2157" uniqueCount="356">
  <si>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</si>
  <si>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</si>
  <si>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</si>
  <si>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</si>
  <si>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</si>
  <si>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</si>
  <si>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</si>
  <si>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</si>
  <si>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</si>
  <si>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</si>
  <si>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</si>
  <si>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</si>
  <si>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</si>
  <si>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</si>
  <si>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</si>
  <si>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</si>
  <si>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</si>
  <si>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</si>
  <si>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</si>
  <si>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</si>
  <si>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</si>
  <si>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</si>
  <si>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</si>
  <si>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</si>
  <si>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</si>
  <si>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</si>
  <si>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</si>
  <si>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</si>
  <si>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</si>
  <si>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</si>
  <si>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</si>
  <si>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</si>
  <si>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</si>
  <si>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</si>
  <si>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</si>
  <si>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</si>
  <si>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</si>
  <si>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</si>
  <si>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</si>
  <si>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</si>
  <si>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</si>
  <si>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</si>
  <si>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</si>
  <si>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</si>
  <si>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</si>
  <si>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</si>
  <si>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</si>
  <si>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</si>
  <si>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</si>
  <si>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</si>
  <si>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</si>
  <si>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</si>
  <si>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</si>
  <si>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</si>
  <si>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</si>
  <si>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</si>
  <si>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</si>
  <si>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</si>
  <si>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</si>
  <si>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</si>
  <si>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</si>
  <si>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</si>
  <si>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</si>
  <si>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</si>
  <si>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</si>
  <si>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</si>
  <si>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</si>
  <si>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</si>
  <si>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</si>
  <si>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</si>
  <si>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</si>
  <si>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</si>
  <si>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</si>
  <si>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</si>
  <si>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</si>
  <si>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</si>
  <si>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</si>
  <si>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</si>
  <si>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</si>
  <si>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</si>
  <si>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</si>
  <si>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</si>
  <si>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</si>
  <si>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</si>
  <si>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</si>
  <si>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</si>
  <si>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</si>
  <si>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</si>
  <si>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</si>
  <si>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</si>
  <si>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</si>
  <si>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</si>
  <si>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</si>
  <si>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</si>
  <si>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</si>
  <si>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</si>
  <si>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</si>
  <si>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</si>
  <si>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</si>
  <si>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</si>
  <si>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</si>
  <si>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</si>
  <si>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</si>
  <si>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</si>
  <si>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Mineral unitizada</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</si>
  <si>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</si>
  <si>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</si>
  <si>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</si>
  <si>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</si>
  <si>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</si>
  <si>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</si>
  <si>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</si>
  <si>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</si>
  <si>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</si>
  <si>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</si>
  <si>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</si>
  <si>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</si>
  <si>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</si>
  <si>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</si>
  <si>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</si>
  <si>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</si>
  <si>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</si>
  <si>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</si>
  <si>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</si>
  <si>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</si>
  <si>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</si>
  <si>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</si>
  <si>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</si>
  <si>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</si>
  <si>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</si>
  <si>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</si>
  <si>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SEPTIEMBRE</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</si>
  <si>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</si>
  <si>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</si>
  <si>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</si>
  <si>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</si>
  <si>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</si>
  <si>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</si>
  <si>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</si>
  <si>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</si>
  <si>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</si>
  <si>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</si>
  <si>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</si>
  <si>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</si>
  <si>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</si>
  <si>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</si>
  <si>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</si>
  <si>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</si>
  <si>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</si>
  <si>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Mineral Unitizada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</si>
  <si>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</si>
  <si>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</si>
  <si>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</si>
  <si>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</si>
  <si>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</si>
  <si>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</si>
  <si>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</si>
  <si>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</si>
  <si>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</si>
  <si>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</si>
  <si>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</si>
  <si>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</si>
  <si>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</si>
  <si>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</si>
  <si>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</si>
  <si>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</si>
  <si>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</si>
  <si>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</si>
  <si>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</si>
  <si>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</si>
  <si>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</si>
  <si>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</si>
  <si>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</si>
  <si>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</si>
  <si>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</si>
  <si>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</si>
  <si>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</si>
  <si>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</si>
  <si>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</si>
  <si>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</si>
  <si>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</si>
  <si>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</si>
  <si>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</si>
  <si>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</si>
  <si>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</si>
  <si>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</si>
  <si>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</si>
  <si>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</si>
  <si>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</si>
  <si>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</si>
  <si>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</si>
  <si>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</si>
  <si>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</si>
  <si>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</si>
  <si>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</si>
  <si>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</si>
  <si>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</si>
  <si>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</si>
  <si>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</si>
  <si>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</si>
  <si>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</si>
  <si>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</si>
  <si>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</si>
  <si>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</si>
  <si>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</si>
  <si>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</si>
  <si>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</si>
  <si>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</si>
  <si>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</si>
  <si>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</si>
  <si>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</si>
  <si>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</si>
  <si>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</si>
  <si>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</si>
  <si>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</si>
  <si>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</si>
  <si>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</si>
  <si>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</si>
  <si>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</si>
  <si>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</si>
  <si>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</si>
  <si>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</si>
  <si>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</si>
  <si>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</si>
  <si>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</si>
  <si>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MOSCOW RIVER</t>
  </si>
  <si>
    <t>LIBERIA</t>
  </si>
  <si>
    <t>BUQUE TANQUE</t>
  </si>
  <si>
    <t>18 X 28</t>
  </si>
  <si>
    <t>ESTADOS UNIDOS DE AMERICA</t>
  </si>
  <si>
    <t>PHOENIX ALPHA</t>
  </si>
  <si>
    <t>HONG KONG</t>
  </si>
  <si>
    <t>MEXICO</t>
  </si>
  <si>
    <t>CANADA</t>
  </si>
  <si>
    <t>AEGEAN HARMONY</t>
  </si>
  <si>
    <t>GRECIA</t>
  </si>
  <si>
    <t>NEW SUCCESS</t>
  </si>
  <si>
    <t>CHINA</t>
  </si>
  <si>
    <t>ASTRO POLARIS</t>
  </si>
  <si>
    <t>ESPAÑA</t>
  </si>
  <si>
    <t>SEPTIEMBRE DE 2011</t>
  </si>
  <si>
    <t>No.</t>
  </si>
  <si>
    <t>T.R.B.</t>
  </si>
  <si>
    <t>TIPO</t>
  </si>
  <si>
    <t>CARGA O DESCARGA</t>
  </si>
  <si>
    <t>PROCEDENCIA</t>
  </si>
  <si>
    <t>DESTINO</t>
  </si>
  <si>
    <t>NOMBRE</t>
  </si>
  <si>
    <t>-</t>
  </si>
  <si>
    <t>GSP ATLAS</t>
  </si>
  <si>
    <t>MALTA</t>
  </si>
  <si>
    <t>PLATAFORMA</t>
  </si>
  <si>
    <t>EMIRATOS ARABES UNIDOS, ARABIA SAUDITA</t>
  </si>
  <si>
    <t>AREA DE PLATAFORMAS</t>
  </si>
  <si>
    <t>TULIJA</t>
  </si>
  <si>
    <t>LANCHA</t>
  </si>
  <si>
    <t>PUNTA DELGADA</t>
  </si>
  <si>
    <t>ABASTECEDOR</t>
  </si>
  <si>
    <t>MAKIRI GREEN</t>
  </si>
  <si>
    <t>PAISES BAJOS</t>
  </si>
  <si>
    <t>BUQUE MOTOR</t>
  </si>
  <si>
    <t>LA BREA TRINIDAD</t>
  </si>
  <si>
    <t>NEW ORLEANS, U.S.A.</t>
  </si>
  <si>
    <t>ZHEN ZHU WAN</t>
  </si>
  <si>
    <t>GARIVYLLE, LOUSIANA U.S.A.</t>
  </si>
  <si>
    <t>GUANAL</t>
  </si>
  <si>
    <t>MEXICANA</t>
  </si>
  <si>
    <t>POSH PETREL</t>
  </si>
  <si>
    <t>SINGAPUR</t>
  </si>
  <si>
    <t>IKAN MANZANILLO</t>
  </si>
  <si>
    <t>PANAMA</t>
  </si>
  <si>
    <t>VERACRUZ, VERACRUZ</t>
  </si>
  <si>
    <t>HOUSTON TX, U.S.A.</t>
  </si>
  <si>
    <t>ISLA GUADALUPE</t>
  </si>
  <si>
    <t>LADY DI T</t>
  </si>
  <si>
    <t>LISA F</t>
  </si>
  <si>
    <t>ENFORCER I</t>
  </si>
  <si>
    <t>BALTIC</t>
  </si>
  <si>
    <t>AMERICANA</t>
  </si>
  <si>
    <t>LINDA F</t>
  </si>
  <si>
    <t>HOS BRIGADOON</t>
  </si>
  <si>
    <t>BOURBON ARTEMIS</t>
  </si>
  <si>
    <t>ISLA LEON</t>
  </si>
  <si>
    <t>POSICIONAMIENTO DINAMICO</t>
  </si>
  <si>
    <t>XICALANGO</t>
  </si>
  <si>
    <t>BLUE FIN</t>
  </si>
  <si>
    <t>BAHIA DE CAMPECHE</t>
  </si>
  <si>
    <t>CABALLO CRIOLLO</t>
  </si>
  <si>
    <t>REMOLCADOR</t>
  </si>
  <si>
    <t>ZAPOTITLAN</t>
  </si>
  <si>
    <t>LEIBE TIDE</t>
  </si>
  <si>
    <t>ISLA SANTA CRUZ</t>
  </si>
  <si>
    <t>TITAN</t>
  </si>
  <si>
    <t>CANOPUS</t>
  </si>
  <si>
    <t>ISLA SAN LUIS</t>
  </si>
  <si>
    <t>SAAM JAROCHO</t>
  </si>
  <si>
    <t>SEACOR VOYAGER</t>
  </si>
  <si>
    <t>ISLA BLANCA</t>
  </si>
  <si>
    <t>EBANKS TIDE</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</si>
  <si>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</si>
  <si>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</si>
  <si>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</si>
  <si>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</si>
  <si>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</si>
  <si>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</si>
  <si>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</si>
  <si>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</si>
  <si>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</si>
  <si>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</si>
  <si>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</si>
  <si>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</si>
  <si>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</si>
  <si>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</si>
  <si>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</si>
  <si>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TAG 5</t>
  </si>
  <si>
    <t>INDIA</t>
  </si>
  <si>
    <t>CITLALTEPETL II</t>
  </si>
  <si>
    <t>ARMADA FIRMAN 3</t>
  </si>
  <si>
    <t>MALASIA</t>
  </si>
  <si>
    <t>HALCON DE LOS MARES</t>
  </si>
  <si>
    <t>E.R. KRISTIANSAND</t>
  </si>
  <si>
    <t>ANTIGUA Y BARBUDA</t>
  </si>
  <si>
    <t>HOS HAWKE</t>
  </si>
  <si>
    <t>HOS SAYLOR</t>
  </si>
  <si>
    <t>SAN VICENTE Y LAS GRANADINAS</t>
  </si>
  <si>
    <t>CRISTINA</t>
  </si>
  <si>
    <t>PUNTA JEREZ</t>
  </si>
  <si>
    <t>HOS DAKOTA</t>
  </si>
  <si>
    <t>SATURNO</t>
  </si>
  <si>
    <t>ISLAS MARSHALL</t>
  </si>
  <si>
    <t>CABO ROJO</t>
  </si>
  <si>
    <t>BOA CANOPUS</t>
  </si>
  <si>
    <t>ISLA GRANDE</t>
  </si>
  <si>
    <t>ISLA DE TRIS</t>
  </si>
  <si>
    <t>JUAN PABLO</t>
  </si>
  <si>
    <t>E.R. STAVANGER</t>
  </si>
  <si>
    <t>HOS LODE STAR</t>
  </si>
  <si>
    <t>PAT TAYLOR</t>
  </si>
  <si>
    <t>COLOSO</t>
  </si>
  <si>
    <t>BOURBON OPALE</t>
  </si>
  <si>
    <t>SNAPPER</t>
  </si>
  <si>
    <t>VANUATU</t>
  </si>
  <si>
    <t>CABALLO SIETE LEGUAS</t>
  </si>
  <si>
    <t>ISLA AZTECA</t>
  </si>
  <si>
    <t>MILISSA CANDIES</t>
  </si>
  <si>
    <t>CABALLO AS DE OROS</t>
  </si>
  <si>
    <t>ISLA DEL TORO</t>
  </si>
  <si>
    <t>CABALLO FUERTE</t>
  </si>
  <si>
    <t>SIGNET ATLAS</t>
  </si>
  <si>
    <t>CHALAN</t>
  </si>
  <si>
    <t>DWIGHT S. RAMSAY</t>
  </si>
  <si>
    <t>DON FAUSTO</t>
  </si>
  <si>
    <t>BERNIE MCCALL</t>
  </si>
  <si>
    <t>GREENWOOD TIDE</t>
  </si>
  <si>
    <t>ORION I</t>
  </si>
  <si>
    <t>LIBRA</t>
  </si>
</sst>
</file>

<file path=xl/styles.xml><?xml version="1.0" encoding="utf-8"?>
<styleSheet xmlns="http://schemas.openxmlformats.org/spreadsheetml/2006/main">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00"/>
    <numFmt numFmtId="170" formatCode="0.0"/>
    <numFmt numFmtId="171"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64"/>
      </left>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5">
    <xf numFmtId="0" fontId="0" fillId="0" borderId="0" xfId="0"/>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Border="1" applyAlignment="1">
      <alignment horizontal="right"/>
    </xf>
    <xf numFmtId="3" fontId="10" fillId="0" borderId="5" xfId="0" applyNumberFormat="1" applyFont="1" applyBorder="1" applyAlignment="1">
      <alignment horizontal="right"/>
    </xf>
    <xf numFmtId="0" fontId="8" fillId="0" borderId="8" xfId="0" applyFont="1" applyBorder="1"/>
    <xf numFmtId="0" fontId="8" fillId="0" borderId="5" xfId="0" applyFont="1" applyFill="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10" fillId="0" borderId="5" xfId="1" applyNumberFormat="1" applyFont="1" applyBorder="1" applyAlignment="1">
      <alignment horizontal="right"/>
    </xf>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xf numFmtId="4" fontId="8" fillId="3" borderId="5" xfId="0" applyNumberFormat="1" applyFont="1" applyFill="1" applyBorder="1" applyAlignment="1"/>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4" fontId="8" fillId="0" borderId="5"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0" fontId="10" fillId="0" borderId="5" xfId="0"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164" fontId="10" fillId="0" borderId="5" xfId="1" applyNumberFormat="1"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4" xfId="0" applyFont="1" applyBorder="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1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8" xfId="0" applyNumberFormat="1"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0"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4" xfId="0" applyFont="1" applyFill="1" applyBorder="1"/>
    <xf numFmtId="4" fontId="18" fillId="0" borderId="5" xfId="0" applyNumberFormat="1" applyFont="1" applyFill="1" applyBorder="1" applyAlignment="1">
      <alignment horizontal="right"/>
    </xf>
    <xf numFmtId="4" fontId="18" fillId="0" borderId="26"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4" fontId="20" fillId="0" borderId="5" xfId="0" applyNumberFormat="1" applyFont="1" applyFill="1" applyBorder="1" applyAlignment="1">
      <alignment horizontal="right"/>
    </xf>
    <xf numFmtId="4" fontId="20" fillId="0" borderId="8" xfId="0" applyNumberFormat="1" applyFont="1" applyFill="1" applyBorder="1" applyAlignment="1">
      <alignment horizontal="right"/>
    </xf>
    <xf numFmtId="0" fontId="20" fillId="0" borderId="7" xfId="0" applyFont="1" applyFill="1" applyBorder="1"/>
    <xf numFmtId="0" fontId="10" fillId="0" borderId="8" xfId="0" applyFont="1" applyFill="1" applyBorder="1"/>
    <xf numFmtId="4" fontId="10" fillId="0" borderId="8" xfId="0" applyNumberFormat="1" applyFont="1" applyFill="1" applyBorder="1" applyAlignment="1"/>
    <xf numFmtId="3" fontId="10" fillId="0" borderId="5" xfId="0" applyNumberFormat="1" applyFont="1" applyFill="1" applyBorder="1" applyAlignment="1">
      <alignment horizontal="right"/>
    </xf>
    <xf numFmtId="0" fontId="18" fillId="0" borderId="8" xfId="0" applyFont="1" applyFill="1" applyBorder="1"/>
    <xf numFmtId="0" fontId="18" fillId="0" borderId="22" xfId="0" applyFont="1" applyFill="1" applyBorder="1"/>
    <xf numFmtId="0" fontId="18" fillId="0" borderId="15" xfId="0" applyFont="1" applyFill="1" applyBorder="1"/>
    <xf numFmtId="0" fontId="20" fillId="0" borderId="22" xfId="0" applyFont="1" applyFill="1" applyBorder="1"/>
    <xf numFmtId="3" fontId="16" fillId="2" borderId="8" xfId="0" applyNumberFormat="1" applyFont="1" applyFill="1" applyBorder="1" applyAlignment="1">
      <alignment horizontal="right"/>
    </xf>
    <xf numFmtId="0" fontId="18" fillId="0" borderId="8" xfId="0" applyFont="1" applyFill="1" applyBorder="1" applyAlignment="1">
      <alignment wrapText="1"/>
    </xf>
    <xf numFmtId="4" fontId="18" fillId="0" borderId="5" xfId="0" applyNumberFormat="1" applyFont="1" applyFill="1" applyBorder="1" applyAlignment="1">
      <alignment horizontal="right" vertical="center"/>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10" fillId="0" borderId="13" xfId="0" applyFont="1" applyBorder="1" applyAlignment="1">
      <alignment horizontal="right"/>
    </xf>
    <xf numFmtId="0" fontId="2" fillId="0" borderId="0" xfId="12" applyFill="1"/>
    <xf numFmtId="0" fontId="2" fillId="0" borderId="0" xfId="12" applyFill="1" applyAlignment="1">
      <alignment horizontal="center"/>
    </xf>
    <xf numFmtId="0" fontId="26" fillId="0" borderId="0" xfId="12" applyFont="1" applyFill="1"/>
    <xf numFmtId="0" fontId="2" fillId="0" borderId="0" xfId="12" applyFill="1" applyAlignment="1">
      <alignment horizontal="right"/>
    </xf>
    <xf numFmtId="0" fontId="27" fillId="0" borderId="0" xfId="12" applyFont="1" applyFill="1"/>
    <xf numFmtId="0" fontId="2" fillId="0" borderId="29" xfId="12" applyFill="1" applyBorder="1" applyAlignment="1">
      <alignment horizontal="center"/>
    </xf>
    <xf numFmtId="0" fontId="2" fillId="0" borderId="29" xfId="12" applyFill="1" applyBorder="1"/>
    <xf numFmtId="4" fontId="26" fillId="0" borderId="29" xfId="12" applyNumberFormat="1" applyFont="1" applyFill="1" applyBorder="1" applyAlignment="1">
      <alignment horizontal="center"/>
    </xf>
    <xf numFmtId="0" fontId="26" fillId="0" borderId="29" xfId="12" applyFont="1" applyFill="1" applyBorder="1" applyAlignment="1">
      <alignment horizontal="center"/>
    </xf>
    <xf numFmtId="0" fontId="2" fillId="0" borderId="29" xfId="12" applyFont="1" applyFill="1" applyBorder="1"/>
    <xf numFmtId="3" fontId="26" fillId="0" borderId="29" xfId="12" applyNumberFormat="1" applyFont="1" applyFill="1" applyBorder="1" applyAlignment="1">
      <alignment horizontal="center"/>
    </xf>
    <xf numFmtId="0" fontId="26" fillId="0" borderId="29" xfId="12" applyFont="1" applyFill="1" applyBorder="1"/>
    <xf numFmtId="0" fontId="26" fillId="0" borderId="29" xfId="12" applyFont="1" applyFill="1" applyBorder="1" applyAlignment="1">
      <alignment vertical="center" wrapText="1"/>
    </xf>
    <xf numFmtId="4" fontId="26" fillId="3" borderId="29" xfId="12" applyNumberFormat="1" applyFont="1" applyFill="1" applyBorder="1" applyAlignment="1">
      <alignment horizontal="center"/>
    </xf>
    <xf numFmtId="0" fontId="2" fillId="0" borderId="29"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2" xfId="12" applyFont="1" applyFill="1" applyBorder="1"/>
    <xf numFmtId="3" fontId="2" fillId="3" borderId="32" xfId="12" applyNumberFormat="1" applyFont="1" applyFill="1" applyBorder="1" applyAlignment="1">
      <alignment horizontal="center"/>
    </xf>
    <xf numFmtId="3" fontId="2" fillId="0" borderId="32" xfId="12" applyNumberFormat="1"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xf numFmtId="4" fontId="26" fillId="0" borderId="34"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5"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9" xfId="12" applyFill="1" applyBorder="1" applyAlignment="1">
      <alignment horizontal="center" vertical="center" wrapText="1"/>
    </xf>
    <xf numFmtId="0" fontId="26" fillId="0" borderId="29" xfId="12" applyFont="1" applyFill="1" applyBorder="1" applyAlignment="1">
      <alignment horizontal="center" vertical="center" wrapText="1"/>
    </xf>
    <xf numFmtId="0" fontId="2" fillId="0" borderId="37" xfId="12" applyFill="1" applyBorder="1"/>
    <xf numFmtId="0" fontId="31" fillId="0" borderId="0" xfId="12" applyFont="1" applyFill="1"/>
    <xf numFmtId="0" fontId="2" fillId="0" borderId="29" xfId="12" applyFill="1" applyBorder="1" applyAlignment="1">
      <alignment horizontal="left"/>
    </xf>
    <xf numFmtId="0" fontId="17" fillId="0" borderId="0" xfId="12" applyFont="1" applyFill="1"/>
    <xf numFmtId="0" fontId="2" fillId="0" borderId="41" xfId="12" applyFill="1" applyBorder="1"/>
    <xf numFmtId="0" fontId="26" fillId="0" borderId="42" xfId="12" applyFont="1" applyFill="1" applyBorder="1"/>
    <xf numFmtId="0" fontId="2" fillId="0" borderId="42" xfId="12" applyFill="1" applyBorder="1"/>
    <xf numFmtId="0" fontId="2" fillId="0" borderId="43" xfId="12" applyFill="1" applyBorder="1"/>
    <xf numFmtId="0" fontId="2" fillId="0" borderId="44" xfId="12" applyFill="1" applyBorder="1"/>
    <xf numFmtId="0" fontId="2" fillId="0" borderId="45" xfId="12" applyFill="1" applyBorder="1" applyAlignment="1">
      <alignment horizontal="center" vertical="center"/>
    </xf>
    <xf numFmtId="0" fontId="2" fillId="0" borderId="0" xfId="12" applyFill="1" applyBorder="1" applyAlignment="1">
      <alignment horizontal="center" vertical="center"/>
    </xf>
    <xf numFmtId="0" fontId="2" fillId="0" borderId="32" xfId="12" applyFill="1" applyBorder="1"/>
    <xf numFmtId="0" fontId="2" fillId="0" borderId="30" xfId="12" applyFill="1" applyBorder="1"/>
    <xf numFmtId="4" fontId="26" fillId="0" borderId="29" xfId="12" applyNumberFormat="1" applyFont="1" applyFill="1" applyBorder="1" applyAlignment="1"/>
    <xf numFmtId="4" fontId="26" fillId="0" borderId="31" xfId="12" applyNumberFormat="1" applyFont="1" applyFill="1" applyBorder="1" applyAlignment="1"/>
    <xf numFmtId="168" fontId="26" fillId="0" borderId="29" xfId="12" applyNumberFormat="1" applyFont="1" applyFill="1" applyBorder="1" applyAlignment="1">
      <alignment horizontal="center"/>
    </xf>
    <xf numFmtId="0" fontId="2" fillId="0" borderId="31" xfId="12" applyFont="1" applyFill="1" applyBorder="1" applyAlignment="1">
      <alignment horizontal="center"/>
    </xf>
    <xf numFmtId="0" fontId="2" fillId="0" borderId="45" xfId="12" applyFill="1" applyBorder="1"/>
    <xf numFmtId="0" fontId="26" fillId="0" borderId="39" xfId="12" applyFont="1" applyFill="1" applyBorder="1" applyAlignment="1">
      <alignment horizontal="center"/>
    </xf>
    <xf numFmtId="0" fontId="26" fillId="0" borderId="46" xfId="12" applyFont="1" applyFill="1" applyBorder="1" applyAlignment="1">
      <alignment horizontal="center"/>
    </xf>
    <xf numFmtId="169" fontId="26" fillId="0" borderId="39" xfId="12" applyNumberFormat="1" applyFont="1" applyFill="1" applyBorder="1" applyAlignment="1">
      <alignment horizontal="center"/>
    </xf>
    <xf numFmtId="0" fontId="2" fillId="0" borderId="31"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9" xfId="12" applyFill="1" applyBorder="1" applyAlignment="1">
      <alignment horizontal="right" vertical="center"/>
    </xf>
    <xf numFmtId="0" fontId="2" fillId="0" borderId="29" xfId="12" applyFill="1" applyBorder="1" applyAlignment="1">
      <alignment horizontal="center" vertical="center"/>
    </xf>
    <xf numFmtId="0" fontId="26" fillId="0" borderId="29" xfId="12" applyFont="1" applyFill="1" applyBorder="1" applyAlignment="1">
      <alignment horizontal="right" vertical="center"/>
    </xf>
    <xf numFmtId="0" fontId="2" fillId="0" borderId="44" xfId="12" applyFont="1" applyFill="1" applyBorder="1"/>
    <xf numFmtId="0" fontId="2" fillId="0" borderId="47" xfId="12" applyFill="1" applyBorder="1"/>
    <xf numFmtId="0" fontId="2" fillId="0" borderId="40" xfId="12" applyFill="1" applyBorder="1"/>
    <xf numFmtId="0" fontId="2" fillId="0" borderId="48" xfId="12" applyFill="1" applyBorder="1"/>
    <xf numFmtId="0" fontId="2" fillId="0" borderId="30" xfId="12" applyFont="1" applyFill="1" applyBorder="1" applyAlignment="1">
      <alignment horizontal="center"/>
    </xf>
    <xf numFmtId="0" fontId="2" fillId="0" borderId="29" xfId="12" applyFont="1" applyFill="1" applyBorder="1" applyAlignment="1">
      <alignment horizontal="center"/>
    </xf>
    <xf numFmtId="170" fontId="26" fillId="0" borderId="39" xfId="12" applyNumberFormat="1" applyFont="1" applyFill="1" applyBorder="1" applyAlignment="1">
      <alignment horizontal="center"/>
    </xf>
    <xf numFmtId="0" fontId="26" fillId="0" borderId="31" xfId="12" applyFont="1" applyFill="1" applyBorder="1" applyAlignment="1">
      <alignment horizontal="center"/>
    </xf>
    <xf numFmtId="0" fontId="26" fillId="0" borderId="44" xfId="12" applyFont="1" applyFill="1" applyBorder="1"/>
    <xf numFmtId="0" fontId="31" fillId="0" borderId="0" xfId="12" applyFont="1" applyFill="1" applyBorder="1"/>
    <xf numFmtId="0" fontId="26" fillId="0" borderId="40" xfId="12" applyFont="1" applyFill="1" applyBorder="1"/>
    <xf numFmtId="0" fontId="2" fillId="0" borderId="0" xfId="12" applyAlignment="1">
      <alignment horizontal="center"/>
    </xf>
    <xf numFmtId="0" fontId="2" fillId="0" borderId="0" xfId="12"/>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50" xfId="12" applyFont="1" applyFill="1" applyBorder="1" applyAlignment="1">
      <alignment horizontal="center"/>
    </xf>
    <xf numFmtId="0" fontId="33" fillId="4" borderId="50" xfId="12" applyFont="1" applyFill="1" applyBorder="1" applyAlignment="1">
      <alignment horizontal="center"/>
    </xf>
    <xf numFmtId="0" fontId="32" fillId="4" borderId="28" xfId="12" applyFont="1" applyFill="1" applyBorder="1" applyAlignment="1">
      <alignment horizontal="center"/>
    </xf>
    <xf numFmtId="0" fontId="32" fillId="4" borderId="51" xfId="12" applyFont="1" applyFill="1" applyBorder="1" applyAlignment="1">
      <alignment horizontal="center"/>
    </xf>
    <xf numFmtId="0" fontId="34" fillId="0" borderId="52" xfId="12" applyFont="1" applyFill="1" applyBorder="1" applyAlignment="1">
      <alignment horizontal="center"/>
    </xf>
    <xf numFmtId="171" fontId="34" fillId="0" borderId="52" xfId="12" applyNumberFormat="1" applyFont="1" applyFill="1" applyBorder="1" applyAlignment="1">
      <alignment horizontal="center"/>
    </xf>
    <xf numFmtId="4" fontId="34" fillId="0" borderId="52"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2" xfId="12" applyFont="1" applyFill="1" applyBorder="1" applyAlignment="1">
      <alignment horizontal="center"/>
    </xf>
    <xf numFmtId="0" fontId="35" fillId="0" borderId="52" xfId="12" applyFont="1" applyFill="1" applyBorder="1" applyAlignment="1">
      <alignment vertical="center"/>
    </xf>
    <xf numFmtId="0" fontId="35" fillId="0" borderId="52" xfId="12" applyFont="1" applyFill="1" applyBorder="1" applyAlignment="1">
      <alignment horizontal="left" vertical="center"/>
    </xf>
    <xf numFmtId="43" fontId="35" fillId="0" borderId="52"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2" fillId="4" borderId="50"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2" xfId="12" applyFont="1" applyBorder="1"/>
    <xf numFmtId="0" fontId="35" fillId="0" borderId="52" xfId="12" applyFont="1" applyBorder="1" applyAlignment="1">
      <alignment horizontal="center"/>
    </xf>
    <xf numFmtId="0" fontId="35" fillId="0" borderId="0" xfId="12" applyFont="1" applyBorder="1"/>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26" fillId="0" borderId="0" xfId="12" applyFont="1" applyFill="1" applyAlignment="1">
      <alignment horizontal="center"/>
    </xf>
    <xf numFmtId="0" fontId="2" fillId="0" borderId="29" xfId="12" applyFill="1" applyBorder="1" applyAlignment="1">
      <alignment horizontal="center" vertical="center" wrapText="1"/>
    </xf>
    <xf numFmtId="0" fontId="26" fillId="0" borderId="29" xfId="12" applyFont="1" applyFill="1" applyBorder="1" applyAlignment="1">
      <alignment horizontal="center"/>
    </xf>
    <xf numFmtId="0" fontId="2" fillId="0" borderId="29" xfId="12" applyFill="1" applyBorder="1" applyAlignment="1">
      <alignment horizontal="center"/>
    </xf>
    <xf numFmtId="4" fontId="26" fillId="0" borderId="30" xfId="12" applyNumberFormat="1" applyFont="1" applyFill="1" applyBorder="1" applyAlignment="1">
      <alignment horizontal="center"/>
    </xf>
    <xf numFmtId="4" fontId="26" fillId="0" borderId="31" xfId="12" applyNumberFormat="1" applyFont="1" applyFill="1" applyBorder="1" applyAlignment="1">
      <alignment horizontal="center"/>
    </xf>
    <xf numFmtId="4" fontId="26" fillId="0" borderId="29"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0" fontId="26" fillId="0" borderId="31" xfId="12" applyNumberFormat="1" applyFont="1" applyFill="1" applyBorder="1" applyAlignment="1">
      <alignment horizontal="center"/>
    </xf>
    <xf numFmtId="166" fontId="26" fillId="0" borderId="30" xfId="12" applyNumberFormat="1" applyFont="1" applyFill="1" applyBorder="1" applyAlignment="1">
      <alignment horizontal="center"/>
    </xf>
    <xf numFmtId="166" fontId="26" fillId="0" borderId="31"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3" fontId="26" fillId="0" borderId="31" xfId="12" applyNumberFormat="1" applyFont="1" applyFill="1" applyBorder="1" applyAlignment="1">
      <alignment horizontal="center"/>
    </xf>
    <xf numFmtId="3" fontId="2" fillId="0" borderId="29" xfId="12" applyNumberFormat="1" applyFont="1" applyFill="1" applyBorder="1" applyAlignment="1">
      <alignment horizontal="center"/>
    </xf>
    <xf numFmtId="3" fontId="2" fillId="0" borderId="30" xfId="12" applyNumberFormat="1" applyFont="1" applyFill="1" applyBorder="1" applyAlignment="1">
      <alignment horizontal="center"/>
    </xf>
    <xf numFmtId="3" fontId="2" fillId="0" borderId="31" xfId="12" applyNumberFormat="1" applyFont="1" applyFill="1" applyBorder="1" applyAlignment="1">
      <alignment horizontal="center"/>
    </xf>
    <xf numFmtId="3" fontId="26" fillId="0" borderId="32" xfId="12" applyNumberFormat="1" applyFont="1" applyFill="1" applyBorder="1" applyAlignment="1">
      <alignment horizontal="center"/>
    </xf>
    <xf numFmtId="0" fontId="26" fillId="0" borderId="32"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3" xfId="12" applyNumberFormat="1" applyFont="1" applyFill="1" applyBorder="1" applyAlignment="1">
      <alignment horizontal="center"/>
    </xf>
    <xf numFmtId="49" fontId="26" fillId="0" borderId="36" xfId="12" applyNumberFormat="1" applyFont="1" applyFill="1" applyBorder="1" applyAlignment="1">
      <alignment horizontal="center"/>
    </xf>
    <xf numFmtId="0" fontId="2" fillId="0" borderId="30" xfId="12" applyFill="1" applyBorder="1" applyAlignment="1">
      <alignment horizontal="center"/>
    </xf>
    <xf numFmtId="0" fontId="2" fillId="0" borderId="38" xfId="12" applyFill="1" applyBorder="1" applyAlignment="1">
      <alignment horizontal="center"/>
    </xf>
    <xf numFmtId="0" fontId="2" fillId="0" borderId="31" xfId="12" applyFill="1" applyBorder="1" applyAlignment="1">
      <alignment horizontal="center"/>
    </xf>
    <xf numFmtId="0" fontId="2" fillId="0" borderId="32" xfId="12" applyFill="1" applyBorder="1" applyAlignment="1">
      <alignment horizontal="center" vertical="center"/>
    </xf>
    <xf numFmtId="0" fontId="2" fillId="0" borderId="39" xfId="12" applyFill="1" applyBorder="1" applyAlignment="1">
      <alignment horizontal="center" vertical="center"/>
    </xf>
    <xf numFmtId="0" fontId="2" fillId="0" borderId="30" xfId="12" applyFill="1" applyBorder="1" applyAlignment="1">
      <alignment horizontal="left"/>
    </xf>
    <xf numFmtId="0" fontId="2" fillId="0" borderId="38" xfId="12" applyFill="1" applyBorder="1" applyAlignment="1">
      <alignment horizontal="left"/>
    </xf>
    <xf numFmtId="0" fontId="2" fillId="0" borderId="31" xfId="12" applyFill="1" applyBorder="1" applyAlignment="1">
      <alignment horizontal="left"/>
    </xf>
    <xf numFmtId="0" fontId="2" fillId="0" borderId="29" xfId="12" applyFill="1" applyBorder="1" applyAlignment="1">
      <alignment horizontal="left"/>
    </xf>
    <xf numFmtId="0" fontId="2" fillId="0" borderId="29" xfId="12" applyFill="1" applyBorder="1" applyAlignment="1">
      <alignment horizontal="center" vertical="center"/>
    </xf>
    <xf numFmtId="0" fontId="2" fillId="0" borderId="0" xfId="12" applyFill="1" applyAlignment="1">
      <alignment horizontal="center"/>
    </xf>
    <xf numFmtId="0" fontId="26" fillId="0" borderId="40" xfId="12" applyFont="1" applyFill="1" applyBorder="1" applyAlignment="1">
      <alignment horizontal="center"/>
    </xf>
    <xf numFmtId="0" fontId="2" fillId="0" borderId="0" xfId="12" applyFill="1" applyBorder="1" applyAlignment="1">
      <alignment horizontal="center"/>
    </xf>
    <xf numFmtId="0" fontId="2" fillId="0" borderId="32" xfId="12" applyFill="1" applyBorder="1" applyAlignment="1">
      <alignment horizontal="center"/>
    </xf>
    <xf numFmtId="0" fontId="31" fillId="0" borderId="0" xfId="12" applyFont="1" applyAlignment="1">
      <alignment horizontal="center"/>
    </xf>
    <xf numFmtId="0" fontId="32" fillId="4" borderId="50" xfId="12" applyFont="1" applyFill="1" applyBorder="1" applyAlignment="1">
      <alignment horizontal="center" vertical="center"/>
    </xf>
    <xf numFmtId="0" fontId="32" fillId="4" borderId="53" xfId="12" applyFont="1" applyFill="1" applyBorder="1" applyAlignment="1">
      <alignment horizontal="center" vertical="center"/>
    </xf>
    <xf numFmtId="0" fontId="2" fillId="0" borderId="0" xfId="12" applyAlignment="1">
      <alignment horizontal="center"/>
    </xf>
    <xf numFmtId="0" fontId="32" fillId="4" borderId="50" xfId="12" applyFont="1" applyFill="1" applyBorder="1" applyAlignment="1">
      <alignment horizontal="center" vertical="center" wrapText="1"/>
    </xf>
    <xf numFmtId="0" fontId="32" fillId="4" borderId="53" xfId="12" applyFont="1" applyFill="1" applyBorder="1" applyAlignment="1">
      <alignment horizontal="center" vertical="center" wrapText="1"/>
    </xf>
    <xf numFmtId="4" fontId="32" fillId="4" borderId="50" xfId="12" applyNumberFormat="1" applyFont="1" applyFill="1" applyBorder="1" applyAlignment="1">
      <alignment horizontal="center" vertical="center"/>
    </xf>
    <xf numFmtId="4" fontId="32" fillId="4" borderId="53" xfId="12" applyNumberFormat="1" applyFont="1" applyFill="1" applyBorder="1" applyAlignment="1">
      <alignment horizontal="center" vertical="center"/>
    </xf>
    <xf numFmtId="4" fontId="32" fillId="4" borderId="50" xfId="12" applyNumberFormat="1" applyFont="1" applyFill="1" applyBorder="1" applyAlignment="1">
      <alignment horizontal="center" vertical="center" wrapText="1"/>
    </xf>
    <xf numFmtId="4" fontId="32" fillId="4" borderId="53" xfId="12" applyNumberFormat="1" applyFont="1" applyFill="1" applyBorder="1" applyAlignment="1">
      <alignment horizontal="center" vertical="center" wrapText="1"/>
    </xf>
    <xf numFmtId="0" fontId="32" fillId="4" borderId="51" xfId="12" applyFont="1" applyFill="1" applyBorder="1" applyAlignment="1">
      <alignment horizontal="center" vertical="center"/>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08813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793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23</xdr:row>
      <xdr:rowOff>76200</xdr:rowOff>
    </xdr:from>
    <xdr:to>
      <xdr:col>1</xdr:col>
      <xdr:colOff>266700</xdr:colOff>
      <xdr:row>24</xdr:row>
      <xdr:rowOff>66675</xdr:rowOff>
    </xdr:to>
    <xdr:sp macro="" textlink="">
      <xdr:nvSpPr>
        <xdr:cNvPr id="4" name="Text Box 4"/>
        <xdr:cNvSpPr txBox="1">
          <a:spLocks noChangeArrowheads="1"/>
        </xdr:cNvSpPr>
      </xdr:nvSpPr>
      <xdr:spPr bwMode="auto">
        <a:xfrm>
          <a:off x="2114550" y="3971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104775</xdr:rowOff>
    </xdr:to>
    <xdr:sp macro="" textlink="">
      <xdr:nvSpPr>
        <xdr:cNvPr id="5" name="Text Box 5"/>
        <xdr:cNvSpPr txBox="1">
          <a:spLocks noChangeArrowheads="1"/>
        </xdr:cNvSpPr>
      </xdr:nvSpPr>
      <xdr:spPr bwMode="auto">
        <a:xfrm>
          <a:off x="2114550" y="473392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16</xdr:row>
      <xdr:rowOff>19050</xdr:rowOff>
    </xdr:from>
    <xdr:to>
      <xdr:col>0</xdr:col>
      <xdr:colOff>723781</xdr:colOff>
      <xdr:row>17</xdr:row>
      <xdr:rowOff>0</xdr:rowOff>
    </xdr:to>
    <xdr:sp macro="" textlink="">
      <xdr:nvSpPr>
        <xdr:cNvPr id="10" name="Text Box 13"/>
        <xdr:cNvSpPr txBox="1">
          <a:spLocks noChangeArrowheads="1"/>
        </xdr:cNvSpPr>
      </xdr:nvSpPr>
      <xdr:spPr bwMode="auto">
        <a:xfrm>
          <a:off x="504825" y="26193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10</xdr:row>
      <xdr:rowOff>19050</xdr:rowOff>
    </xdr:from>
    <xdr:to>
      <xdr:col>8</xdr:col>
      <xdr:colOff>295156</xdr:colOff>
      <xdr:row>11</xdr:row>
      <xdr:rowOff>0</xdr:rowOff>
    </xdr:to>
    <xdr:sp macro="" textlink="">
      <xdr:nvSpPr>
        <xdr:cNvPr id="11" name="Text Box 13"/>
        <xdr:cNvSpPr txBox="1">
          <a:spLocks noChangeArrowheads="1"/>
        </xdr:cNvSpPr>
      </xdr:nvSpPr>
      <xdr:spPr bwMode="auto">
        <a:xfrm>
          <a:off x="5581650"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10</xdr:row>
      <xdr:rowOff>9525</xdr:rowOff>
    </xdr:from>
    <xdr:to>
      <xdr:col>9</xdr:col>
      <xdr:colOff>257056</xdr:colOff>
      <xdr:row>10</xdr:row>
      <xdr:rowOff>161925</xdr:rowOff>
    </xdr:to>
    <xdr:sp macro="" textlink="">
      <xdr:nvSpPr>
        <xdr:cNvPr id="12" name="Text Box 13"/>
        <xdr:cNvSpPr txBox="1">
          <a:spLocks noChangeArrowheads="1"/>
        </xdr:cNvSpPr>
      </xdr:nvSpPr>
      <xdr:spPr bwMode="auto">
        <a:xfrm>
          <a:off x="6353175"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24</xdr:row>
      <xdr:rowOff>19050</xdr:rowOff>
    </xdr:from>
    <xdr:to>
      <xdr:col>0</xdr:col>
      <xdr:colOff>590431</xdr:colOff>
      <xdr:row>24</xdr:row>
      <xdr:rowOff>171450</xdr:rowOff>
    </xdr:to>
    <xdr:sp macro="" textlink="">
      <xdr:nvSpPr>
        <xdr:cNvPr id="13" name="Text Box 13"/>
        <xdr:cNvSpPr txBox="1">
          <a:spLocks noChangeArrowheads="1"/>
        </xdr:cNvSpPr>
      </xdr:nvSpPr>
      <xdr:spPr bwMode="auto">
        <a:xfrm>
          <a:off x="371475" y="41243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19</xdr:row>
      <xdr:rowOff>19050</xdr:rowOff>
    </xdr:from>
    <xdr:to>
      <xdr:col>0</xdr:col>
      <xdr:colOff>638056</xdr:colOff>
      <xdr:row>19</xdr:row>
      <xdr:rowOff>171450</xdr:rowOff>
    </xdr:to>
    <xdr:sp macro="" textlink="">
      <xdr:nvSpPr>
        <xdr:cNvPr id="14" name="Text Box 13"/>
        <xdr:cNvSpPr txBox="1">
          <a:spLocks noChangeArrowheads="1"/>
        </xdr:cNvSpPr>
      </xdr:nvSpPr>
      <xdr:spPr bwMode="auto">
        <a:xfrm>
          <a:off x="419100" y="3152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20</xdr:row>
      <xdr:rowOff>9525</xdr:rowOff>
    </xdr:from>
    <xdr:to>
      <xdr:col>0</xdr:col>
      <xdr:colOff>790456</xdr:colOff>
      <xdr:row>20</xdr:row>
      <xdr:rowOff>161925</xdr:rowOff>
    </xdr:to>
    <xdr:sp macro="" textlink="">
      <xdr:nvSpPr>
        <xdr:cNvPr id="15" name="Text Box 13"/>
        <xdr:cNvSpPr txBox="1">
          <a:spLocks noChangeArrowheads="1"/>
        </xdr:cNvSpPr>
      </xdr:nvSpPr>
      <xdr:spPr bwMode="auto">
        <a:xfrm>
          <a:off x="571500" y="33337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21</xdr:row>
      <xdr:rowOff>19050</xdr:rowOff>
    </xdr:from>
    <xdr:to>
      <xdr:col>0</xdr:col>
      <xdr:colOff>1180981</xdr:colOff>
      <xdr:row>21</xdr:row>
      <xdr:rowOff>171450</xdr:rowOff>
    </xdr:to>
    <xdr:sp macro="" textlink="">
      <xdr:nvSpPr>
        <xdr:cNvPr id="16" name="Text Box 13"/>
        <xdr:cNvSpPr txBox="1">
          <a:spLocks noChangeArrowheads="1"/>
        </xdr:cNvSpPr>
      </xdr:nvSpPr>
      <xdr:spPr bwMode="auto">
        <a:xfrm>
          <a:off x="962025" y="3533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22</xdr:row>
      <xdr:rowOff>28575</xdr:rowOff>
    </xdr:from>
    <xdr:to>
      <xdr:col>0</xdr:col>
      <xdr:colOff>580906</xdr:colOff>
      <xdr:row>22</xdr:row>
      <xdr:rowOff>180975</xdr:rowOff>
    </xdr:to>
    <xdr:sp macro="" textlink="">
      <xdr:nvSpPr>
        <xdr:cNvPr id="17" name="Text Box 13"/>
        <xdr:cNvSpPr txBox="1">
          <a:spLocks noChangeArrowheads="1"/>
        </xdr:cNvSpPr>
      </xdr:nvSpPr>
      <xdr:spPr bwMode="auto">
        <a:xfrm>
          <a:off x="361950" y="37338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18</xdr:row>
      <xdr:rowOff>19050</xdr:rowOff>
    </xdr:from>
    <xdr:to>
      <xdr:col>0</xdr:col>
      <xdr:colOff>676156</xdr:colOff>
      <xdr:row>18</xdr:row>
      <xdr:rowOff>171450</xdr:rowOff>
    </xdr:to>
    <xdr:sp macro="" textlink="">
      <xdr:nvSpPr>
        <xdr:cNvPr id="18" name="Text Box 13"/>
        <xdr:cNvSpPr txBox="1">
          <a:spLocks noChangeArrowheads="1"/>
        </xdr:cNvSpPr>
      </xdr:nvSpPr>
      <xdr:spPr bwMode="auto">
        <a:xfrm>
          <a:off x="457200" y="29622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581025</xdr:colOff>
      <xdr:row>9</xdr:row>
      <xdr:rowOff>161925</xdr:rowOff>
    </xdr:from>
    <xdr:to>
      <xdr:col>8</xdr:col>
      <xdr:colOff>799981</xdr:colOff>
      <xdr:row>10</xdr:row>
      <xdr:rowOff>142875</xdr:rowOff>
    </xdr:to>
    <xdr:sp macro="" textlink="">
      <xdr:nvSpPr>
        <xdr:cNvPr id="19" name="Text Box 13"/>
        <xdr:cNvSpPr txBox="1">
          <a:spLocks noChangeArrowheads="1"/>
        </xdr:cNvSpPr>
      </xdr:nvSpPr>
      <xdr:spPr bwMode="auto">
        <a:xfrm>
          <a:off x="6086475"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20"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view="pageBreakPreview" topLeftCell="C1" zoomScaleNormal="100" zoomScaleSheetLayoutView="100" workbookViewId="0">
      <selection activeCell="E69" sqref="E69"/>
    </sheetView>
  </sheetViews>
  <sheetFormatPr baseColWidth="10" defaultRowHeight="12.75"/>
  <cols>
    <col min="1" max="1" width="1.85546875" style="1" hidden="1" customWidth="1"/>
    <col min="2" max="2" width="31.5703125" style="1" customWidth="1"/>
    <col min="3" max="9" width="10.85546875" style="1" customWidth="1"/>
    <col min="10" max="10" width="11.28515625" style="1" customWidth="1"/>
    <col min="11" max="11" width="10.85546875" style="1" customWidth="1"/>
    <col min="12" max="14" width="10.85546875" style="1" hidden="1" customWidth="1"/>
    <col min="15" max="15" width="10.85546875" style="1" customWidth="1"/>
    <col min="16" max="16" width="11" style="1" bestFit="1" customWidth="1"/>
    <col min="17" max="16384" width="11.42578125" style="2"/>
  </cols>
  <sheetData>
    <row r="3" spans="1:17" ht="15.75">
      <c r="B3" s="249" t="s">
        <v>83</v>
      </c>
      <c r="C3" s="249"/>
      <c r="D3" s="249"/>
      <c r="E3" s="249"/>
      <c r="F3" s="249"/>
      <c r="G3" s="249"/>
      <c r="H3" s="249"/>
      <c r="I3" s="249"/>
      <c r="J3" s="249"/>
      <c r="K3" s="249"/>
      <c r="L3" s="249"/>
      <c r="M3" s="249"/>
      <c r="N3" s="249"/>
      <c r="O3" s="249"/>
      <c r="P3" s="249"/>
      <c r="Q3" s="249"/>
    </row>
    <row r="4" spans="1:17" ht="13.5" thickBot="1"/>
    <row r="5" spans="1:17" s="6" customFormat="1" ht="34.5" thickBot="1">
      <c r="A5" s="250" t="s">
        <v>0</v>
      </c>
      <c r="B5" s="251"/>
      <c r="C5" s="3">
        <v>40544</v>
      </c>
      <c r="D5" s="3">
        <v>40575</v>
      </c>
      <c r="E5" s="3">
        <v>40603</v>
      </c>
      <c r="F5" s="3">
        <v>40634</v>
      </c>
      <c r="G5" s="3">
        <v>40664</v>
      </c>
      <c r="H5" s="3">
        <v>40695</v>
      </c>
      <c r="I5" s="3">
        <v>40725</v>
      </c>
      <c r="J5" s="3">
        <v>40756</v>
      </c>
      <c r="K5" s="3">
        <v>40787</v>
      </c>
      <c r="L5" s="3">
        <v>40817</v>
      </c>
      <c r="M5" s="3">
        <v>40848</v>
      </c>
      <c r="N5" s="3">
        <v>40513</v>
      </c>
      <c r="O5" s="4" t="s">
        <v>84</v>
      </c>
      <c r="P5" s="5" t="s">
        <v>51</v>
      </c>
    </row>
    <row r="6" spans="1:17" s="11" customFormat="1" ht="11.25">
      <c r="A6" s="7" t="s">
        <v>1</v>
      </c>
      <c r="B6" s="8" t="s">
        <v>1</v>
      </c>
      <c r="C6" s="9" t="s">
        <v>1</v>
      </c>
      <c r="D6" s="9" t="s">
        <v>1</v>
      </c>
      <c r="E6" s="9"/>
      <c r="F6" s="9"/>
      <c r="G6" s="9"/>
      <c r="H6" s="9"/>
      <c r="I6" s="9"/>
      <c r="J6" s="9"/>
      <c r="K6" s="9"/>
      <c r="L6" s="9"/>
      <c r="M6" s="9"/>
      <c r="N6" s="9"/>
      <c r="O6" s="9" t="s">
        <v>1</v>
      </c>
      <c r="P6" s="10" t="s">
        <v>1</v>
      </c>
    </row>
    <row r="7" spans="1:17" s="11" customFormat="1" ht="11.25">
      <c r="A7" s="252" t="s">
        <v>2</v>
      </c>
      <c r="B7" s="253"/>
      <c r="C7" s="33">
        <f>SUM(C8:C12)</f>
        <v>420</v>
      </c>
      <c r="D7" s="33">
        <f t="shared" ref="D7:M7" si="0">SUM(D8:D12)</f>
        <v>357</v>
      </c>
      <c r="E7" s="33">
        <f t="shared" si="0"/>
        <v>442</v>
      </c>
      <c r="F7" s="33">
        <f t="shared" si="0"/>
        <v>403</v>
      </c>
      <c r="G7" s="33">
        <f t="shared" si="0"/>
        <v>394</v>
      </c>
      <c r="H7" s="33">
        <f t="shared" si="0"/>
        <v>401</v>
      </c>
      <c r="I7" s="33">
        <f t="shared" si="0"/>
        <v>395</v>
      </c>
      <c r="J7" s="33">
        <f t="shared" si="0"/>
        <v>348</v>
      </c>
      <c r="K7" s="33">
        <f t="shared" si="0"/>
        <v>352</v>
      </c>
      <c r="L7" s="33">
        <f t="shared" si="0"/>
        <v>0</v>
      </c>
      <c r="M7" s="33">
        <f t="shared" si="0"/>
        <v>0</v>
      </c>
      <c r="N7" s="33">
        <f t="shared" ref="N7" si="1">SUM(N9:N12)</f>
        <v>0</v>
      </c>
      <c r="O7" s="131">
        <f t="shared" ref="O7:O12" si="2">SUM(C7:N7)</f>
        <v>3512</v>
      </c>
      <c r="P7" s="131">
        <v>5590</v>
      </c>
    </row>
    <row r="8" spans="1:17" s="11" customFormat="1" ht="11.25">
      <c r="A8" s="58"/>
      <c r="B8" s="14" t="s">
        <v>6</v>
      </c>
      <c r="C8" s="9">
        <v>13</v>
      </c>
      <c r="D8" s="9">
        <v>12</v>
      </c>
      <c r="E8" s="9">
        <v>13</v>
      </c>
      <c r="F8" s="9">
        <v>6</v>
      </c>
      <c r="G8" s="9">
        <v>10</v>
      </c>
      <c r="H8" s="9">
        <v>13</v>
      </c>
      <c r="I8" s="9">
        <v>8</v>
      </c>
      <c r="J8" s="9">
        <v>6</v>
      </c>
      <c r="K8" s="9">
        <v>5</v>
      </c>
      <c r="L8" s="12"/>
      <c r="M8" s="12"/>
      <c r="N8" s="12"/>
      <c r="O8" s="13">
        <f t="shared" si="2"/>
        <v>86</v>
      </c>
      <c r="P8" s="13">
        <v>126</v>
      </c>
    </row>
    <row r="9" spans="1:17" s="11" customFormat="1" ht="11.25">
      <c r="A9" s="7"/>
      <c r="B9" s="14" t="s">
        <v>48</v>
      </c>
      <c r="C9" s="9">
        <v>368</v>
      </c>
      <c r="D9" s="9">
        <v>315</v>
      </c>
      <c r="E9" s="9">
        <v>378</v>
      </c>
      <c r="F9" s="9">
        <v>335</v>
      </c>
      <c r="G9" s="15">
        <v>324</v>
      </c>
      <c r="H9" s="9">
        <v>335</v>
      </c>
      <c r="I9" s="9">
        <v>304</v>
      </c>
      <c r="J9" s="9">
        <v>298</v>
      </c>
      <c r="K9" s="9">
        <v>311</v>
      </c>
      <c r="L9" s="9"/>
      <c r="M9" s="9"/>
      <c r="N9" s="9"/>
      <c r="O9" s="13">
        <f t="shared" si="2"/>
        <v>2968</v>
      </c>
      <c r="P9" s="13">
        <v>4674</v>
      </c>
    </row>
    <row r="10" spans="1:17" s="11" customFormat="1" ht="11.25">
      <c r="A10" s="7"/>
      <c r="B10" s="14" t="s">
        <v>4</v>
      </c>
      <c r="C10" s="9">
        <v>10</v>
      </c>
      <c r="D10" s="9">
        <v>12</v>
      </c>
      <c r="E10" s="9">
        <v>8</v>
      </c>
      <c r="F10" s="9">
        <v>26</v>
      </c>
      <c r="G10" s="15">
        <v>27</v>
      </c>
      <c r="H10" s="9">
        <v>16</v>
      </c>
      <c r="I10" s="9">
        <v>30</v>
      </c>
      <c r="J10" s="9">
        <v>16</v>
      </c>
      <c r="K10" s="9">
        <v>9</v>
      </c>
      <c r="L10" s="9"/>
      <c r="M10" s="9"/>
      <c r="N10" s="9"/>
      <c r="O10" s="13">
        <f t="shared" si="2"/>
        <v>154</v>
      </c>
      <c r="P10" s="13">
        <v>172</v>
      </c>
    </row>
    <row r="11" spans="1:17" s="11" customFormat="1" ht="11.25">
      <c r="A11" s="7"/>
      <c r="B11" s="14" t="s">
        <v>5</v>
      </c>
      <c r="C11" s="9">
        <v>22</v>
      </c>
      <c r="D11" s="9">
        <v>16</v>
      </c>
      <c r="E11" s="9">
        <v>31</v>
      </c>
      <c r="F11" s="9">
        <v>30</v>
      </c>
      <c r="G11" s="15">
        <v>26</v>
      </c>
      <c r="H11" s="9">
        <v>30</v>
      </c>
      <c r="I11" s="9">
        <v>47</v>
      </c>
      <c r="J11" s="9">
        <v>23</v>
      </c>
      <c r="K11" s="9">
        <v>20</v>
      </c>
      <c r="L11" s="9"/>
      <c r="M11" s="9"/>
      <c r="N11" s="9"/>
      <c r="O11" s="13">
        <f t="shared" si="2"/>
        <v>245</v>
      </c>
      <c r="P11" s="13">
        <v>618</v>
      </c>
    </row>
    <row r="12" spans="1:17" s="11" customFormat="1" ht="11.25">
      <c r="A12" s="7"/>
      <c r="B12" s="14" t="s">
        <v>47</v>
      </c>
      <c r="C12" s="9">
        <v>7</v>
      </c>
      <c r="D12" s="9">
        <v>2</v>
      </c>
      <c r="E12" s="9">
        <v>12</v>
      </c>
      <c r="F12" s="9">
        <v>6</v>
      </c>
      <c r="G12" s="15">
        <v>7</v>
      </c>
      <c r="H12" s="9">
        <v>7</v>
      </c>
      <c r="I12" s="9">
        <v>6</v>
      </c>
      <c r="J12" s="9">
        <v>5</v>
      </c>
      <c r="K12" s="9">
        <v>7</v>
      </c>
      <c r="L12" s="9"/>
      <c r="M12" s="9"/>
      <c r="N12" s="9"/>
      <c r="O12" s="13">
        <f t="shared" si="2"/>
        <v>59</v>
      </c>
      <c r="P12" s="13">
        <v>0</v>
      </c>
    </row>
    <row r="13" spans="1:17" s="11" customFormat="1" ht="11.25">
      <c r="A13" s="7"/>
      <c r="B13" s="14"/>
      <c r="C13" s="9"/>
      <c r="D13" s="9"/>
      <c r="E13" s="9"/>
      <c r="F13" s="9"/>
      <c r="G13" s="9"/>
      <c r="H13" s="9"/>
      <c r="I13" s="9"/>
      <c r="J13" s="9"/>
      <c r="K13" s="9"/>
      <c r="L13" s="9"/>
      <c r="M13" s="9"/>
      <c r="N13" s="9"/>
      <c r="O13" s="9"/>
      <c r="P13" s="9"/>
    </row>
    <row r="14" spans="1:17" s="11" customFormat="1" ht="11.25">
      <c r="A14" s="247" t="s">
        <v>7</v>
      </c>
      <c r="B14" s="248"/>
      <c r="C14" s="12">
        <f t="shared" ref="C14:N14" si="3">SUM(C15:C21)</f>
        <v>436</v>
      </c>
      <c r="D14" s="12">
        <f t="shared" si="3"/>
        <v>373</v>
      </c>
      <c r="E14" s="12">
        <f t="shared" si="3"/>
        <v>472</v>
      </c>
      <c r="F14" s="12">
        <f t="shared" si="3"/>
        <v>434</v>
      </c>
      <c r="G14" s="12">
        <f t="shared" si="3"/>
        <v>411</v>
      </c>
      <c r="H14" s="12">
        <f t="shared" si="3"/>
        <v>427</v>
      </c>
      <c r="I14" s="12">
        <f t="shared" si="3"/>
        <v>412</v>
      </c>
      <c r="J14" s="12">
        <f t="shared" si="3"/>
        <v>362</v>
      </c>
      <c r="K14" s="12">
        <f t="shared" si="3"/>
        <v>373</v>
      </c>
      <c r="L14" s="12">
        <f t="shared" si="3"/>
        <v>0</v>
      </c>
      <c r="M14" s="12">
        <f t="shared" si="3"/>
        <v>0</v>
      </c>
      <c r="N14" s="12">
        <f t="shared" si="3"/>
        <v>0</v>
      </c>
      <c r="O14" s="13">
        <f t="shared" ref="O14:O21" si="4">SUM(C14:N14)</f>
        <v>3700</v>
      </c>
      <c r="P14" s="13">
        <v>6376</v>
      </c>
    </row>
    <row r="15" spans="1:17" s="11" customFormat="1" ht="11.25">
      <c r="A15" s="7"/>
      <c r="B15" s="14" t="s">
        <v>8</v>
      </c>
      <c r="C15" s="9">
        <v>10</v>
      </c>
      <c r="D15" s="9">
        <v>12</v>
      </c>
      <c r="E15" s="9">
        <v>8</v>
      </c>
      <c r="F15" s="9">
        <v>26</v>
      </c>
      <c r="G15" s="15">
        <v>27</v>
      </c>
      <c r="H15" s="9">
        <v>16</v>
      </c>
      <c r="I15" s="9">
        <v>30</v>
      </c>
      <c r="J15" s="9">
        <v>16</v>
      </c>
      <c r="K15" s="9">
        <v>9</v>
      </c>
      <c r="L15" s="9"/>
      <c r="M15" s="9"/>
      <c r="N15" s="9"/>
      <c r="O15" s="13">
        <f t="shared" si="4"/>
        <v>154</v>
      </c>
      <c r="P15" s="13">
        <v>172</v>
      </c>
    </row>
    <row r="16" spans="1:17" s="11" customFormat="1" ht="11.25">
      <c r="A16" s="7"/>
      <c r="B16" s="14" t="s">
        <v>9</v>
      </c>
      <c r="C16" s="9">
        <v>28</v>
      </c>
      <c r="D16" s="9">
        <v>23</v>
      </c>
      <c r="E16" s="9">
        <v>46</v>
      </c>
      <c r="F16" s="9">
        <v>45</v>
      </c>
      <c r="G16" s="15">
        <v>32</v>
      </c>
      <c r="H16" s="9">
        <v>41</v>
      </c>
      <c r="I16" s="9">
        <v>54</v>
      </c>
      <c r="J16" s="9">
        <v>28</v>
      </c>
      <c r="K16" s="9">
        <v>28</v>
      </c>
      <c r="L16" s="9"/>
      <c r="M16" s="9"/>
      <c r="N16" s="9"/>
      <c r="O16" s="13">
        <f t="shared" si="4"/>
        <v>325</v>
      </c>
      <c r="P16" s="13">
        <v>1122</v>
      </c>
    </row>
    <row r="17" spans="1:16" s="11" customFormat="1" ht="11.25">
      <c r="A17" s="7"/>
      <c r="B17" s="14" t="s">
        <v>3</v>
      </c>
      <c r="C17" s="9">
        <v>368</v>
      </c>
      <c r="D17" s="9">
        <v>319</v>
      </c>
      <c r="E17" s="9">
        <v>384</v>
      </c>
      <c r="F17" s="9">
        <v>341</v>
      </c>
      <c r="G17" s="15">
        <v>331</v>
      </c>
      <c r="H17" s="9">
        <v>340</v>
      </c>
      <c r="I17" s="9">
        <v>306</v>
      </c>
      <c r="J17" s="9">
        <v>298</v>
      </c>
      <c r="K17" s="9">
        <v>316</v>
      </c>
      <c r="L17" s="9"/>
      <c r="M17" s="9"/>
      <c r="N17" s="9"/>
      <c r="O17" s="13">
        <f t="shared" si="4"/>
        <v>3003</v>
      </c>
      <c r="P17" s="13">
        <v>4881</v>
      </c>
    </row>
    <row r="18" spans="1:16" s="11" customFormat="1" ht="11.25">
      <c r="A18" s="7"/>
      <c r="B18" s="16" t="s">
        <v>10</v>
      </c>
      <c r="C18" s="9">
        <v>6</v>
      </c>
      <c r="D18" s="9">
        <v>3</v>
      </c>
      <c r="E18" s="9">
        <v>6</v>
      </c>
      <c r="F18" s="9">
        <v>7</v>
      </c>
      <c r="G18" s="15">
        <v>4</v>
      </c>
      <c r="H18" s="9">
        <v>8</v>
      </c>
      <c r="I18" s="9">
        <v>7</v>
      </c>
      <c r="J18" s="9">
        <v>8</v>
      </c>
      <c r="K18" s="9">
        <v>6</v>
      </c>
      <c r="L18" s="9"/>
      <c r="M18" s="9"/>
      <c r="N18" s="9"/>
      <c r="O18" s="13">
        <f t="shared" si="4"/>
        <v>55</v>
      </c>
      <c r="P18" s="13">
        <v>75</v>
      </c>
    </row>
    <row r="19" spans="1:16" s="11" customFormat="1" ht="11.25">
      <c r="A19" s="7"/>
      <c r="B19" s="14" t="s">
        <v>6</v>
      </c>
      <c r="C19" s="9">
        <v>13</v>
      </c>
      <c r="D19" s="9">
        <v>12</v>
      </c>
      <c r="E19" s="9">
        <v>13</v>
      </c>
      <c r="F19" s="9">
        <v>6</v>
      </c>
      <c r="G19" s="15">
        <v>10</v>
      </c>
      <c r="H19" s="9">
        <v>13</v>
      </c>
      <c r="I19" s="9">
        <v>8</v>
      </c>
      <c r="J19" s="15">
        <v>6</v>
      </c>
      <c r="K19" s="9">
        <v>5</v>
      </c>
      <c r="L19" s="9"/>
      <c r="M19" s="9"/>
      <c r="N19" s="9"/>
      <c r="O19" s="13">
        <f t="shared" si="4"/>
        <v>86</v>
      </c>
      <c r="P19" s="13">
        <v>126</v>
      </c>
    </row>
    <row r="20" spans="1:16" s="11" customFormat="1" ht="11.25">
      <c r="A20" s="7"/>
      <c r="B20" s="14" t="s">
        <v>47</v>
      </c>
      <c r="C20" s="9">
        <v>11</v>
      </c>
      <c r="D20" s="9">
        <v>4</v>
      </c>
      <c r="E20" s="9">
        <v>15</v>
      </c>
      <c r="F20" s="9">
        <v>9</v>
      </c>
      <c r="G20" s="15">
        <v>7</v>
      </c>
      <c r="H20" s="9">
        <v>9</v>
      </c>
      <c r="I20" s="9">
        <v>7</v>
      </c>
      <c r="J20" s="15">
        <v>6</v>
      </c>
      <c r="K20" s="9">
        <v>9</v>
      </c>
      <c r="L20" s="9"/>
      <c r="M20" s="9"/>
      <c r="N20" s="9"/>
      <c r="O20" s="13">
        <f t="shared" si="4"/>
        <v>77</v>
      </c>
      <c r="P20" s="13">
        <v>0</v>
      </c>
    </row>
    <row r="21" spans="1:16" s="11" customFormat="1" ht="11.25">
      <c r="A21" s="7"/>
      <c r="B21" s="16" t="s">
        <v>11</v>
      </c>
      <c r="C21" s="9">
        <v>0</v>
      </c>
      <c r="D21" s="9">
        <v>0</v>
      </c>
      <c r="E21" s="9">
        <v>0</v>
      </c>
      <c r="F21" s="9">
        <v>0</v>
      </c>
      <c r="G21" s="15">
        <v>0</v>
      </c>
      <c r="H21" s="9">
        <v>0</v>
      </c>
      <c r="I21" s="9">
        <v>0</v>
      </c>
      <c r="J21" s="9">
        <v>0</v>
      </c>
      <c r="K21" s="9">
        <v>0</v>
      </c>
      <c r="L21" s="9"/>
      <c r="M21" s="9"/>
      <c r="N21" s="9"/>
      <c r="O21" s="13">
        <f t="shared" si="4"/>
        <v>0</v>
      </c>
      <c r="P21" s="13">
        <v>0</v>
      </c>
    </row>
    <row r="22" spans="1:16" s="11" customFormat="1" ht="11.25">
      <c r="A22" s="7"/>
      <c r="B22" s="8"/>
      <c r="C22" s="9"/>
      <c r="D22" s="9"/>
      <c r="E22" s="9"/>
      <c r="F22" s="9"/>
      <c r="G22" s="9"/>
      <c r="H22" s="9"/>
      <c r="I22" s="9"/>
      <c r="J22" s="9"/>
      <c r="K22" s="9"/>
      <c r="L22" s="9"/>
      <c r="M22" s="9"/>
      <c r="N22" s="9"/>
      <c r="O22" s="9"/>
      <c r="P22" s="9"/>
    </row>
    <row r="23" spans="1:16" s="11" customFormat="1" ht="11.25">
      <c r="A23" s="247" t="s">
        <v>12</v>
      </c>
      <c r="B23" s="248"/>
      <c r="C23" s="9"/>
      <c r="D23" s="9"/>
      <c r="E23" s="9"/>
      <c r="F23" s="9"/>
      <c r="G23" s="9"/>
      <c r="H23" s="9"/>
      <c r="I23" s="9"/>
      <c r="J23" s="9"/>
      <c r="K23" s="9"/>
      <c r="L23" s="9"/>
      <c r="M23" s="9"/>
      <c r="N23" s="9"/>
      <c r="O23" s="12"/>
      <c r="P23" s="12"/>
    </row>
    <row r="24" spans="1:16" s="11" customFormat="1" ht="11.25">
      <c r="A24" s="17"/>
      <c r="B24" s="18" t="s">
        <v>13</v>
      </c>
      <c r="C24" s="19">
        <f t="shared" ref="C24:N24" si="5">SUM(C25+C28+C29+C30+C31)</f>
        <v>1314486.9330000002</v>
      </c>
      <c r="D24" s="19">
        <f t="shared" si="5"/>
        <v>1081848.1089999999</v>
      </c>
      <c r="E24" s="19">
        <f>SUM(E25+E28+E29+E30+E31)</f>
        <v>1158715.9512599998</v>
      </c>
      <c r="F24" s="19">
        <f t="shared" si="5"/>
        <v>761000.223</v>
      </c>
      <c r="G24" s="19">
        <f t="shared" si="5"/>
        <v>1077659.8319999999</v>
      </c>
      <c r="H24" s="19">
        <f t="shared" si="5"/>
        <v>1224258.7079999999</v>
      </c>
      <c r="I24" s="19">
        <f t="shared" si="5"/>
        <v>871354.68799999997</v>
      </c>
      <c r="J24" s="19">
        <f t="shared" si="5"/>
        <v>877466.93099999998</v>
      </c>
      <c r="K24" s="19">
        <f t="shared" si="5"/>
        <v>743684.93700000003</v>
      </c>
      <c r="L24" s="19">
        <f t="shared" si="5"/>
        <v>0</v>
      </c>
      <c r="M24" s="19">
        <f t="shared" si="5"/>
        <v>0</v>
      </c>
      <c r="N24" s="19">
        <f t="shared" si="5"/>
        <v>0</v>
      </c>
      <c r="O24" s="20">
        <f t="shared" ref="O24:O31" si="6">SUM(C24:N24)</f>
        <v>9110476.31226</v>
      </c>
      <c r="P24" s="20">
        <v>13082034.82</v>
      </c>
    </row>
    <row r="25" spans="1:16" s="11" customFormat="1" ht="11.25">
      <c r="A25" s="7"/>
      <c r="B25" s="14" t="s">
        <v>14</v>
      </c>
      <c r="C25" s="19">
        <f t="shared" ref="C25:N25" si="7">SUM(C26:C27)</f>
        <v>1136307.6200000001</v>
      </c>
      <c r="D25" s="19">
        <f t="shared" si="7"/>
        <v>946148.65</v>
      </c>
      <c r="E25" s="19">
        <f t="shared" si="7"/>
        <v>953844.38526000001</v>
      </c>
      <c r="F25" s="19">
        <f t="shared" si="7"/>
        <v>579563.50900000008</v>
      </c>
      <c r="G25" s="19">
        <f t="shared" si="7"/>
        <v>896934.59499999997</v>
      </c>
      <c r="H25" s="19">
        <f t="shared" si="7"/>
        <v>1021933.2609999999</v>
      </c>
      <c r="I25" s="19">
        <f t="shared" si="7"/>
        <v>680738.42700000003</v>
      </c>
      <c r="J25" s="19">
        <f t="shared" si="7"/>
        <v>674110.53800000006</v>
      </c>
      <c r="K25" s="19">
        <f t="shared" si="7"/>
        <v>566125.51100000006</v>
      </c>
      <c r="L25" s="19">
        <f t="shared" si="7"/>
        <v>0</v>
      </c>
      <c r="M25" s="19">
        <f t="shared" si="7"/>
        <v>0</v>
      </c>
      <c r="N25" s="19">
        <f t="shared" si="7"/>
        <v>0</v>
      </c>
      <c r="O25" s="20">
        <f t="shared" si="6"/>
        <v>7455706.4962599995</v>
      </c>
      <c r="P25" s="20">
        <v>10528394.064999999</v>
      </c>
    </row>
    <row r="26" spans="1:16" s="11" customFormat="1" ht="11.25">
      <c r="A26" s="7"/>
      <c r="B26" s="14" t="s">
        <v>15</v>
      </c>
      <c r="C26" s="21">
        <v>5200</v>
      </c>
      <c r="D26" s="21">
        <v>92.78</v>
      </c>
      <c r="E26" s="22">
        <v>5588.3552600000003</v>
      </c>
      <c r="F26" s="22">
        <v>28905.089</v>
      </c>
      <c r="G26" s="22">
        <v>1144.2149999999999</v>
      </c>
      <c r="H26" s="22">
        <f>6113.796+1164.385</f>
        <v>7278.1810000000005</v>
      </c>
      <c r="I26" s="22">
        <v>1877.1569999999999</v>
      </c>
      <c r="J26" s="22">
        <v>5238.6379999999999</v>
      </c>
      <c r="K26" s="22">
        <v>5284.7209999999995</v>
      </c>
      <c r="L26" s="22"/>
      <c r="M26" s="22"/>
      <c r="N26" s="22"/>
      <c r="O26" s="20">
        <f t="shared" si="6"/>
        <v>60609.136259999992</v>
      </c>
      <c r="P26" s="20">
        <v>108397.91499999999</v>
      </c>
    </row>
    <row r="27" spans="1:16" s="11" customFormat="1" ht="11.25">
      <c r="A27" s="7"/>
      <c r="B27" s="14" t="s">
        <v>16</v>
      </c>
      <c r="C27" s="21">
        <v>1131107.6200000001</v>
      </c>
      <c r="D27" s="21">
        <v>946055.87</v>
      </c>
      <c r="E27" s="22">
        <v>948256.03</v>
      </c>
      <c r="F27" s="22">
        <v>550658.42000000004</v>
      </c>
      <c r="G27" s="22">
        <f>19.9+895770.48</f>
        <v>895790.38</v>
      </c>
      <c r="H27" s="30">
        <v>1014655.08</v>
      </c>
      <c r="I27" s="23">
        <v>678861.27</v>
      </c>
      <c r="J27" s="23">
        <v>668871.9</v>
      </c>
      <c r="K27" s="30">
        <v>560840.79</v>
      </c>
      <c r="L27" s="23"/>
      <c r="M27" s="23"/>
      <c r="N27" s="23"/>
      <c r="O27" s="20">
        <f t="shared" si="6"/>
        <v>7395097.3600000003</v>
      </c>
      <c r="P27" s="20">
        <v>10419996.15</v>
      </c>
    </row>
    <row r="28" spans="1:16" s="11" customFormat="1" ht="11.25">
      <c r="A28" s="7"/>
      <c r="B28" s="14" t="s">
        <v>49</v>
      </c>
      <c r="C28" s="25">
        <v>148426</v>
      </c>
      <c r="D28" s="21">
        <v>119949.3</v>
      </c>
      <c r="E28" s="22">
        <v>174530.81</v>
      </c>
      <c r="F28" s="22">
        <v>146274.497</v>
      </c>
      <c r="G28" s="22">
        <v>159268.88600000003</v>
      </c>
      <c r="H28" s="22">
        <v>160367.20499999999</v>
      </c>
      <c r="I28" s="23">
        <v>153669.264</v>
      </c>
      <c r="J28" s="23">
        <v>163670.11199999999</v>
      </c>
      <c r="K28" s="23">
        <v>130343.133</v>
      </c>
      <c r="L28" s="23"/>
      <c r="M28" s="23"/>
      <c r="N28" s="23"/>
      <c r="O28" s="20">
        <f>SUM(C28:N28)</f>
        <v>1356499.2069999999</v>
      </c>
      <c r="P28" s="20">
        <v>2145010</v>
      </c>
    </row>
    <row r="29" spans="1:16" s="11" customFormat="1" ht="11.25">
      <c r="A29" s="7"/>
      <c r="B29" s="16" t="s">
        <v>50</v>
      </c>
      <c r="C29" s="21">
        <v>28823.32</v>
      </c>
      <c r="D29" s="21">
        <v>14693.68</v>
      </c>
      <c r="E29" s="23">
        <v>28771.524999999998</v>
      </c>
      <c r="F29" s="23">
        <v>32738.415999999997</v>
      </c>
      <c r="G29" s="23">
        <v>19008.311999999998</v>
      </c>
      <c r="H29" s="23">
        <v>40451.152999999998</v>
      </c>
      <c r="I29" s="23">
        <v>33677.261999999995</v>
      </c>
      <c r="J29" s="23">
        <v>37558.58</v>
      </c>
      <c r="K29" s="23">
        <v>28265.57</v>
      </c>
      <c r="L29" s="24"/>
      <c r="M29" s="23"/>
      <c r="N29" s="23"/>
      <c r="O29" s="20">
        <f t="shared" si="6"/>
        <v>263987.81799999997</v>
      </c>
      <c r="P29" s="20">
        <v>366001.81</v>
      </c>
    </row>
    <row r="30" spans="1:16" s="11" customFormat="1" ht="11.25">
      <c r="A30" s="7"/>
      <c r="B30" s="16" t="s">
        <v>17</v>
      </c>
      <c r="C30" s="21">
        <v>23</v>
      </c>
      <c r="D30" s="21">
        <v>66.625</v>
      </c>
      <c r="E30" s="22">
        <v>273</v>
      </c>
      <c r="F30" s="22">
        <v>160.01</v>
      </c>
      <c r="G30" s="22">
        <v>101.5</v>
      </c>
      <c r="H30" s="22">
        <v>144.5</v>
      </c>
      <c r="I30" s="22">
        <v>58.2</v>
      </c>
      <c r="J30" s="22">
        <v>214</v>
      </c>
      <c r="K30" s="22">
        <v>17635.37</v>
      </c>
      <c r="L30" s="22"/>
      <c r="M30" s="22"/>
      <c r="N30" s="23"/>
      <c r="O30" s="20">
        <f t="shared" si="6"/>
        <v>18676.204999999998</v>
      </c>
      <c r="P30" s="20">
        <v>14496.383</v>
      </c>
    </row>
    <row r="31" spans="1:16" s="11" customFormat="1" ht="11.25">
      <c r="A31" s="7"/>
      <c r="B31" s="26" t="s">
        <v>18</v>
      </c>
      <c r="C31" s="22">
        <v>906.99300000000005</v>
      </c>
      <c r="D31" s="22">
        <v>989.85400000000004</v>
      </c>
      <c r="E31" s="22">
        <v>1296.231</v>
      </c>
      <c r="F31" s="22">
        <v>2263.7910000000002</v>
      </c>
      <c r="G31" s="22">
        <v>2346.5390000000002</v>
      </c>
      <c r="H31" s="22">
        <v>1362.5889999999999</v>
      </c>
      <c r="I31" s="22">
        <v>3211.5349999999999</v>
      </c>
      <c r="J31" s="22">
        <v>1913.701</v>
      </c>
      <c r="K31" s="22">
        <v>1315.3530000000001</v>
      </c>
      <c r="L31" s="22"/>
      <c r="M31" s="22"/>
      <c r="N31" s="23"/>
      <c r="O31" s="20">
        <f t="shared" si="6"/>
        <v>15606.585999999999</v>
      </c>
      <c r="P31" s="20">
        <v>28132.560000000001</v>
      </c>
    </row>
    <row r="32" spans="1:16" s="11" customFormat="1" ht="11.25">
      <c r="A32" s="7"/>
      <c r="B32" s="8"/>
      <c r="C32" s="9"/>
      <c r="D32" s="9"/>
      <c r="E32" s="9"/>
      <c r="F32" s="9"/>
      <c r="G32" s="9"/>
      <c r="H32" s="9"/>
      <c r="I32" s="9"/>
      <c r="J32" s="9"/>
      <c r="K32" s="9"/>
      <c r="L32" s="9"/>
      <c r="M32" s="9"/>
      <c r="N32" s="15"/>
      <c r="O32" s="12"/>
      <c r="P32" s="12"/>
    </row>
    <row r="33" spans="1:16" s="11" customFormat="1" ht="11.25">
      <c r="A33" s="27" t="s">
        <v>1</v>
      </c>
      <c r="B33" s="129" t="s">
        <v>19</v>
      </c>
      <c r="C33" s="130">
        <f t="shared" ref="C33:N33" si="8">SUM(C34:C42)</f>
        <v>1314486.9330000002</v>
      </c>
      <c r="D33" s="130">
        <f t="shared" si="8"/>
        <v>1081848.1099999999</v>
      </c>
      <c r="E33" s="130">
        <f>SUM(E34:E42)</f>
        <v>1158715.95426</v>
      </c>
      <c r="F33" s="130">
        <f t="shared" si="8"/>
        <v>761000.223</v>
      </c>
      <c r="G33" s="130">
        <f t="shared" si="8"/>
        <v>1077659.8319999999</v>
      </c>
      <c r="H33" s="130">
        <f t="shared" si="8"/>
        <v>1224258.7079999999</v>
      </c>
      <c r="I33" s="130">
        <f t="shared" si="8"/>
        <v>871354.68800000008</v>
      </c>
      <c r="J33" s="130">
        <f t="shared" si="8"/>
        <v>877466.9310000001</v>
      </c>
      <c r="K33" s="130">
        <f>SUM(K34:K42)</f>
        <v>743684.93700000003</v>
      </c>
      <c r="L33" s="130">
        <f>SUM(L34:L42)</f>
        <v>0</v>
      </c>
      <c r="M33" s="130">
        <f t="shared" si="8"/>
        <v>0</v>
      </c>
      <c r="N33" s="130">
        <f t="shared" si="8"/>
        <v>0</v>
      </c>
      <c r="O33" s="28">
        <f t="shared" ref="O33:O41" si="9">SUM(C33:N33)</f>
        <v>9110476.3162600007</v>
      </c>
      <c r="P33" s="28">
        <v>13082034.822000001</v>
      </c>
    </row>
    <row r="34" spans="1:16" s="11" customFormat="1" ht="11.25">
      <c r="A34" s="27" t="s">
        <v>1</v>
      </c>
      <c r="B34" s="16" t="s">
        <v>20</v>
      </c>
      <c r="C34" s="25">
        <v>0</v>
      </c>
      <c r="D34" s="25">
        <v>92.78</v>
      </c>
      <c r="E34" s="23">
        <v>419.03537999999998</v>
      </c>
      <c r="F34" s="23">
        <v>1912.5889999999999</v>
      </c>
      <c r="G34" s="23">
        <v>1164.115</v>
      </c>
      <c r="H34" s="23">
        <v>1164.385</v>
      </c>
      <c r="I34" s="23">
        <v>1784.25</v>
      </c>
      <c r="J34" s="23">
        <v>0</v>
      </c>
      <c r="K34" s="23">
        <v>2002</v>
      </c>
      <c r="L34" s="23"/>
      <c r="M34" s="23"/>
      <c r="N34" s="23"/>
      <c r="O34" s="28">
        <f t="shared" si="9"/>
        <v>8539.1543799999999</v>
      </c>
      <c r="P34" s="28">
        <v>7960.1449999999995</v>
      </c>
    </row>
    <row r="35" spans="1:16" s="11" customFormat="1" ht="11.25">
      <c r="A35" s="27"/>
      <c r="B35" s="16" t="s">
        <v>21</v>
      </c>
      <c r="C35" s="25">
        <v>183.68</v>
      </c>
      <c r="D35" s="25">
        <v>489.92</v>
      </c>
      <c r="E35" s="23">
        <v>847.90599999999995</v>
      </c>
      <c r="F35" s="23">
        <v>1018.181</v>
      </c>
      <c r="G35" s="23">
        <v>1440.1510000000001</v>
      </c>
      <c r="H35" s="23">
        <v>488.69200000000001</v>
      </c>
      <c r="I35" s="23">
        <v>2105.4270000000001</v>
      </c>
      <c r="J35" s="23">
        <v>939.7</v>
      </c>
      <c r="K35" s="23">
        <v>325.49299999999999</v>
      </c>
      <c r="L35" s="23"/>
      <c r="M35" s="23"/>
      <c r="N35" s="23"/>
      <c r="O35" s="28">
        <f t="shared" si="9"/>
        <v>7839.1500000000005</v>
      </c>
      <c r="P35" s="28">
        <v>6939.61</v>
      </c>
    </row>
    <row r="36" spans="1:16" s="11" customFormat="1" ht="11.25">
      <c r="A36" s="27"/>
      <c r="B36" s="16" t="s">
        <v>22</v>
      </c>
      <c r="C36" s="25">
        <v>0</v>
      </c>
      <c r="D36" s="25">
        <v>0</v>
      </c>
      <c r="E36" s="23">
        <v>53.532879999999999</v>
      </c>
      <c r="F36" s="23">
        <v>0</v>
      </c>
      <c r="G36" s="23">
        <v>0</v>
      </c>
      <c r="H36" s="23">
        <v>150</v>
      </c>
      <c r="I36" s="23">
        <f>92.907+92.907+2.5+1.82</f>
        <v>190.13399999999999</v>
      </c>
      <c r="J36" s="23">
        <v>0</v>
      </c>
      <c r="K36" s="23">
        <v>0</v>
      </c>
      <c r="L36" s="23"/>
      <c r="M36" s="23"/>
      <c r="N36" s="23"/>
      <c r="O36" s="28">
        <f t="shared" si="9"/>
        <v>393.66687999999999</v>
      </c>
      <c r="P36" s="28">
        <v>0</v>
      </c>
    </row>
    <row r="37" spans="1:16" s="11" customFormat="1" ht="11.25">
      <c r="A37" s="27" t="s">
        <v>1</v>
      </c>
      <c r="B37" s="16" t="s">
        <v>23</v>
      </c>
      <c r="C37" s="25">
        <v>0</v>
      </c>
      <c r="D37" s="25">
        <v>0</v>
      </c>
      <c r="E37" s="23">
        <v>0</v>
      </c>
      <c r="F37" s="23">
        <v>0</v>
      </c>
      <c r="G37" s="23">
        <v>0</v>
      </c>
      <c r="H37" s="23">
        <v>0</v>
      </c>
      <c r="I37" s="23">
        <v>0</v>
      </c>
      <c r="J37" s="23">
        <v>0</v>
      </c>
      <c r="K37" s="23">
        <v>0</v>
      </c>
      <c r="L37" s="23"/>
      <c r="M37" s="23"/>
      <c r="N37" s="23"/>
      <c r="O37" s="28">
        <f t="shared" si="9"/>
        <v>0</v>
      </c>
      <c r="P37" s="28">
        <v>0</v>
      </c>
    </row>
    <row r="38" spans="1:16" s="11" customFormat="1" ht="11.25">
      <c r="A38" s="27" t="s">
        <v>1</v>
      </c>
      <c r="B38" s="16" t="s">
        <v>24</v>
      </c>
      <c r="C38" s="25">
        <v>0</v>
      </c>
      <c r="D38" s="25">
        <v>48</v>
      </c>
      <c r="E38" s="23">
        <v>0</v>
      </c>
      <c r="F38" s="23">
        <v>27642.51</v>
      </c>
      <c r="G38" s="23">
        <v>0</v>
      </c>
      <c r="H38" s="23">
        <v>133</v>
      </c>
      <c r="I38" s="23">
        <v>0</v>
      </c>
      <c r="J38" s="23">
        <v>0</v>
      </c>
      <c r="K38" s="23">
        <v>15614.97</v>
      </c>
      <c r="L38" s="23"/>
      <c r="M38" s="23"/>
      <c r="N38" s="23"/>
      <c r="O38" s="28">
        <f t="shared" si="9"/>
        <v>43438.479999999996</v>
      </c>
      <c r="P38" s="28">
        <v>80118.709999999992</v>
      </c>
    </row>
    <row r="39" spans="1:16" s="11" customFormat="1" ht="11.25">
      <c r="A39" s="27"/>
      <c r="B39" s="16" t="s">
        <v>25</v>
      </c>
      <c r="C39" s="25">
        <v>148426</v>
      </c>
      <c r="D39" s="25">
        <v>119949.3</v>
      </c>
      <c r="E39" s="23">
        <v>174530.81</v>
      </c>
      <c r="F39" s="23">
        <v>146274.497</v>
      </c>
      <c r="G39" s="23">
        <v>159268.88600000003</v>
      </c>
      <c r="H39" s="23">
        <v>160367.20499999999</v>
      </c>
      <c r="I39" s="23">
        <v>153669.264</v>
      </c>
      <c r="J39" s="23">
        <v>163670.11199999999</v>
      </c>
      <c r="K39" s="23">
        <v>130343.133</v>
      </c>
      <c r="L39" s="23"/>
      <c r="M39" s="23"/>
      <c r="N39" s="23"/>
      <c r="O39" s="28">
        <f t="shared" si="9"/>
        <v>1356499.2069999999</v>
      </c>
      <c r="P39" s="28">
        <v>2145010</v>
      </c>
    </row>
    <row r="40" spans="1:16" s="11" customFormat="1" ht="11.25">
      <c r="A40" s="27"/>
      <c r="B40" s="16" t="s">
        <v>26</v>
      </c>
      <c r="C40" s="25">
        <v>5946.3130000000001</v>
      </c>
      <c r="D40" s="25">
        <v>518.55999999999995</v>
      </c>
      <c r="E40" s="23">
        <v>5837.1149999999998</v>
      </c>
      <c r="F40" s="23">
        <v>1255.6199999999999</v>
      </c>
      <c r="G40" s="23">
        <v>1007.888</v>
      </c>
      <c r="H40" s="23">
        <f>6113.796+735.397</f>
        <v>6849.1930000000002</v>
      </c>
      <c r="I40" s="23">
        <v>1067.0809999999999</v>
      </c>
      <c r="J40" s="23">
        <v>6426.6390000000001</v>
      </c>
      <c r="K40" s="23">
        <v>6292.9809999999998</v>
      </c>
      <c r="L40" s="23"/>
      <c r="M40" s="23"/>
      <c r="N40" s="23"/>
      <c r="O40" s="28">
        <f t="shared" si="9"/>
        <v>35201.39</v>
      </c>
      <c r="P40" s="28">
        <v>60489.929999999993</v>
      </c>
    </row>
    <row r="41" spans="1:16" s="11" customFormat="1" ht="11.25">
      <c r="A41" s="27" t="s">
        <v>1</v>
      </c>
      <c r="B41" s="16" t="s">
        <v>27</v>
      </c>
      <c r="C41" s="29">
        <v>28823.32</v>
      </c>
      <c r="D41" s="29">
        <v>14693.68</v>
      </c>
      <c r="E41" s="23">
        <v>28771.524999999998</v>
      </c>
      <c r="F41" s="23">
        <v>32738.415999999997</v>
      </c>
      <c r="G41" s="23">
        <v>19008.311999999998</v>
      </c>
      <c r="H41" s="23">
        <v>40451.152999999998</v>
      </c>
      <c r="I41" s="23">
        <v>33677.262000000002</v>
      </c>
      <c r="J41" s="23">
        <v>37558.58</v>
      </c>
      <c r="K41" s="23">
        <v>28265.57</v>
      </c>
      <c r="L41" s="30"/>
      <c r="M41" s="30"/>
      <c r="N41" s="30"/>
      <c r="O41" s="28">
        <f t="shared" si="9"/>
        <v>263987.81800000003</v>
      </c>
      <c r="P41" s="28">
        <v>366001.80699999997</v>
      </c>
    </row>
    <row r="42" spans="1:16" s="11" customFormat="1" ht="11.25">
      <c r="A42" s="27"/>
      <c r="B42" s="16" t="s">
        <v>28</v>
      </c>
      <c r="C42" s="29">
        <v>1131107.6200000001</v>
      </c>
      <c r="D42" s="29">
        <v>946055.87</v>
      </c>
      <c r="E42" s="22">
        <v>948256.03</v>
      </c>
      <c r="F42" s="22">
        <v>550158.41</v>
      </c>
      <c r="G42" s="22">
        <v>895770.48</v>
      </c>
      <c r="H42" s="23">
        <v>1014655.08</v>
      </c>
      <c r="I42" s="23">
        <v>678861.27</v>
      </c>
      <c r="J42" s="23">
        <v>668871.9</v>
      </c>
      <c r="K42" s="30">
        <v>560840.79</v>
      </c>
      <c r="L42" s="30"/>
      <c r="M42" s="30"/>
      <c r="N42" s="30"/>
      <c r="O42" s="28">
        <f>SUM(C42:N42)</f>
        <v>7394577.4500000002</v>
      </c>
      <c r="P42" s="28">
        <v>10415514.619999999</v>
      </c>
    </row>
    <row r="43" spans="1:16" s="11" customFormat="1" ht="11.25">
      <c r="A43" s="27"/>
      <c r="B43" s="16"/>
      <c r="C43" s="31"/>
      <c r="D43" s="31"/>
      <c r="E43" s="31"/>
      <c r="F43" s="31"/>
      <c r="G43" s="31"/>
      <c r="H43" s="31"/>
      <c r="I43" s="31"/>
      <c r="J43" s="31"/>
      <c r="K43" s="31"/>
      <c r="L43" s="32"/>
      <c r="M43" s="32"/>
      <c r="N43" s="32"/>
      <c r="O43" s="33"/>
      <c r="P43" s="33"/>
    </row>
    <row r="44" spans="1:16" s="11" customFormat="1" ht="11.25">
      <c r="A44" s="247" t="s">
        <v>29</v>
      </c>
      <c r="B44" s="248"/>
      <c r="C44" s="34">
        <f t="shared" ref="C44:N44" si="10">SUM(C45:C48)</f>
        <v>0</v>
      </c>
      <c r="D44" s="34">
        <f t="shared" si="10"/>
        <v>0</v>
      </c>
      <c r="E44" s="34">
        <f t="shared" si="10"/>
        <v>6</v>
      </c>
      <c r="F44" s="34">
        <f t="shared" si="10"/>
        <v>0</v>
      </c>
      <c r="G44" s="34">
        <f t="shared" si="10"/>
        <v>0</v>
      </c>
      <c r="H44" s="34">
        <f t="shared" si="10"/>
        <v>6</v>
      </c>
      <c r="I44" s="34">
        <f t="shared" si="10"/>
        <v>4</v>
      </c>
      <c r="J44" s="34">
        <f t="shared" si="10"/>
        <v>0</v>
      </c>
      <c r="K44" s="34">
        <f t="shared" si="10"/>
        <v>0</v>
      </c>
      <c r="L44" s="34">
        <f t="shared" si="10"/>
        <v>0</v>
      </c>
      <c r="M44" s="34">
        <f t="shared" si="10"/>
        <v>0</v>
      </c>
      <c r="N44" s="34">
        <f t="shared" si="10"/>
        <v>0</v>
      </c>
      <c r="O44" s="13">
        <f>SUM(C44:M44)</f>
        <v>16</v>
      </c>
      <c r="P44" s="13">
        <v>0</v>
      </c>
    </row>
    <row r="45" spans="1:16" s="11" customFormat="1" ht="11.25">
      <c r="A45" s="17" t="s">
        <v>1</v>
      </c>
      <c r="B45" s="14" t="s">
        <v>30</v>
      </c>
      <c r="C45" s="35">
        <v>0</v>
      </c>
      <c r="D45" s="35">
        <v>0</v>
      </c>
      <c r="E45" s="36">
        <v>6</v>
      </c>
      <c r="F45" s="36">
        <v>0</v>
      </c>
      <c r="G45" s="36">
        <v>0</v>
      </c>
      <c r="H45" s="36">
        <v>0</v>
      </c>
      <c r="I45" s="36">
        <v>1</v>
      </c>
      <c r="J45" s="36">
        <v>0</v>
      </c>
      <c r="K45" s="36">
        <v>0</v>
      </c>
      <c r="L45" s="36"/>
      <c r="M45" s="36"/>
      <c r="N45" s="36"/>
      <c r="O45" s="13">
        <f>SUM(C45:M45)</f>
        <v>7</v>
      </c>
      <c r="P45" s="13">
        <v>0</v>
      </c>
    </row>
    <row r="46" spans="1:16" s="11" customFormat="1" ht="11.25">
      <c r="A46" s="17" t="s">
        <v>1</v>
      </c>
      <c r="B46" s="14" t="s">
        <v>31</v>
      </c>
      <c r="C46" s="35">
        <v>0</v>
      </c>
      <c r="D46" s="35">
        <v>0</v>
      </c>
      <c r="E46" s="36">
        <v>0</v>
      </c>
      <c r="F46" s="36">
        <v>0</v>
      </c>
      <c r="G46" s="36">
        <v>0</v>
      </c>
      <c r="H46" s="36">
        <v>0</v>
      </c>
      <c r="I46" s="36">
        <v>0</v>
      </c>
      <c r="J46" s="36">
        <v>0</v>
      </c>
      <c r="K46" s="36">
        <v>0</v>
      </c>
      <c r="L46" s="36"/>
      <c r="M46" s="36"/>
      <c r="N46" s="36"/>
      <c r="O46" s="13">
        <f>SUM(C46:M46)</f>
        <v>0</v>
      </c>
      <c r="P46" s="13"/>
    </row>
    <row r="47" spans="1:16" s="11" customFormat="1" ht="11.25">
      <c r="A47" s="17"/>
      <c r="B47" s="14" t="s">
        <v>32</v>
      </c>
      <c r="C47" s="35">
        <v>0</v>
      </c>
      <c r="D47" s="35">
        <v>0</v>
      </c>
      <c r="E47" s="36">
        <v>0</v>
      </c>
      <c r="F47" s="36">
        <v>0</v>
      </c>
      <c r="G47" s="36">
        <v>0</v>
      </c>
      <c r="H47" s="36">
        <v>0</v>
      </c>
      <c r="I47" s="36">
        <v>1</v>
      </c>
      <c r="J47" s="36">
        <v>0</v>
      </c>
      <c r="K47" s="36">
        <v>0</v>
      </c>
      <c r="L47" s="36"/>
      <c r="M47" s="36"/>
      <c r="N47" s="36"/>
      <c r="O47" s="13">
        <f>SUM(C47:M47)</f>
        <v>1</v>
      </c>
      <c r="P47" s="13">
        <v>0</v>
      </c>
    </row>
    <row r="48" spans="1:16" s="11" customFormat="1" ht="11.25">
      <c r="A48" s="17"/>
      <c r="B48" s="14" t="s">
        <v>33</v>
      </c>
      <c r="C48" s="35">
        <v>0</v>
      </c>
      <c r="D48" s="35">
        <v>0</v>
      </c>
      <c r="E48" s="36">
        <v>0</v>
      </c>
      <c r="F48" s="36">
        <v>0</v>
      </c>
      <c r="G48" s="36">
        <v>0</v>
      </c>
      <c r="H48" s="36">
        <v>6</v>
      </c>
      <c r="I48" s="36">
        <v>2</v>
      </c>
      <c r="J48" s="36">
        <v>0</v>
      </c>
      <c r="K48" s="36">
        <v>0</v>
      </c>
      <c r="L48" s="36"/>
      <c r="M48" s="36"/>
      <c r="N48" s="36"/>
      <c r="O48" s="13">
        <f>SUM(C48:M48)</f>
        <v>8</v>
      </c>
      <c r="P48" s="13">
        <v>0</v>
      </c>
    </row>
    <row r="49" spans="1:16" s="11" customFormat="1" ht="11.25">
      <c r="A49" s="17"/>
      <c r="B49" s="14"/>
      <c r="C49" s="35"/>
      <c r="D49" s="35"/>
      <c r="E49" s="36"/>
      <c r="F49" s="36"/>
      <c r="G49" s="36"/>
      <c r="H49" s="36"/>
      <c r="I49" s="36"/>
      <c r="J49" s="36"/>
      <c r="K49" s="36"/>
      <c r="L49" s="36"/>
      <c r="M49" s="36"/>
      <c r="N49" s="36"/>
      <c r="O49" s="12"/>
      <c r="P49" s="12"/>
    </row>
    <row r="50" spans="1:16" s="11" customFormat="1" ht="11.25">
      <c r="A50" s="247" t="s">
        <v>34</v>
      </c>
      <c r="B50" s="248"/>
      <c r="C50" s="34">
        <f t="shared" ref="C50:N50" si="11">SUM(C51:C52)</f>
        <v>0</v>
      </c>
      <c r="D50" s="34">
        <f t="shared" si="11"/>
        <v>0</v>
      </c>
      <c r="E50" s="34">
        <f t="shared" si="11"/>
        <v>0</v>
      </c>
      <c r="F50" s="34">
        <f t="shared" si="11"/>
        <v>0</v>
      </c>
      <c r="G50" s="34">
        <f t="shared" si="11"/>
        <v>0</v>
      </c>
      <c r="H50" s="34">
        <f t="shared" si="11"/>
        <v>0</v>
      </c>
      <c r="I50" s="34">
        <f t="shared" si="11"/>
        <v>0</v>
      </c>
      <c r="J50" s="34">
        <f t="shared" si="11"/>
        <v>0</v>
      </c>
      <c r="K50" s="34">
        <f t="shared" si="11"/>
        <v>0</v>
      </c>
      <c r="L50" s="34">
        <f t="shared" si="11"/>
        <v>0</v>
      </c>
      <c r="M50" s="34">
        <f t="shared" si="11"/>
        <v>0</v>
      </c>
      <c r="N50" s="34">
        <f t="shared" si="11"/>
        <v>0</v>
      </c>
      <c r="O50" s="13">
        <f>SUM(C50:M50)</f>
        <v>0</v>
      </c>
      <c r="P50" s="13">
        <v>0</v>
      </c>
    </row>
    <row r="51" spans="1:16" s="11" customFormat="1" ht="11.25">
      <c r="A51" s="17" t="s">
        <v>1</v>
      </c>
      <c r="B51" s="14" t="s">
        <v>30</v>
      </c>
      <c r="C51" s="35">
        <v>0</v>
      </c>
      <c r="D51" s="35">
        <v>0</v>
      </c>
      <c r="E51" s="36">
        <v>0</v>
      </c>
      <c r="F51" s="36">
        <v>0</v>
      </c>
      <c r="G51" s="36">
        <v>0</v>
      </c>
      <c r="H51" s="36">
        <v>0</v>
      </c>
      <c r="I51" s="36">
        <v>0</v>
      </c>
      <c r="J51" s="36">
        <v>0</v>
      </c>
      <c r="K51" s="36">
        <v>0</v>
      </c>
      <c r="L51" s="36"/>
      <c r="M51" s="36"/>
      <c r="N51" s="36"/>
      <c r="O51" s="13">
        <f>SUM(C51:M51)</f>
        <v>0</v>
      </c>
      <c r="P51" s="13">
        <v>0</v>
      </c>
    </row>
    <row r="52" spans="1:16" s="11" customFormat="1" ht="11.25">
      <c r="A52" s="17" t="s">
        <v>1</v>
      </c>
      <c r="B52" s="14" t="s">
        <v>31</v>
      </c>
      <c r="C52" s="35">
        <v>0</v>
      </c>
      <c r="D52" s="35">
        <v>0</v>
      </c>
      <c r="E52" s="36">
        <v>0</v>
      </c>
      <c r="F52" s="36">
        <v>0</v>
      </c>
      <c r="G52" s="36">
        <v>0</v>
      </c>
      <c r="H52" s="36">
        <v>0</v>
      </c>
      <c r="I52" s="36">
        <v>0</v>
      </c>
      <c r="J52" s="36">
        <v>0</v>
      </c>
      <c r="K52" s="36">
        <v>0</v>
      </c>
      <c r="L52" s="36"/>
      <c r="M52" s="36"/>
      <c r="N52" s="36"/>
      <c r="O52" s="13">
        <f>SUM(C52:M52)</f>
        <v>0</v>
      </c>
      <c r="P52" s="13">
        <v>0</v>
      </c>
    </row>
    <row r="53" spans="1:16" s="11" customFormat="1" ht="11.25">
      <c r="A53" s="17"/>
      <c r="B53" s="14"/>
      <c r="C53" s="35"/>
      <c r="D53" s="35"/>
      <c r="E53" s="36"/>
      <c r="F53" s="36"/>
      <c r="G53" s="36"/>
      <c r="H53" s="36"/>
      <c r="I53" s="36"/>
      <c r="J53" s="36"/>
      <c r="K53" s="36"/>
      <c r="L53" s="36"/>
      <c r="M53" s="36"/>
      <c r="N53" s="36"/>
      <c r="O53" s="12"/>
      <c r="P53" s="12"/>
    </row>
    <row r="54" spans="1:16" s="11" customFormat="1" ht="11.25">
      <c r="A54" s="247" t="s">
        <v>35</v>
      </c>
      <c r="B54" s="248"/>
      <c r="C54" s="37">
        <f t="shared" ref="C54:N54" si="12">SUM(C55:C56)</f>
        <v>100</v>
      </c>
      <c r="D54" s="37">
        <f t="shared" si="12"/>
        <v>145</v>
      </c>
      <c r="E54" s="37">
        <f t="shared" si="12"/>
        <v>240</v>
      </c>
      <c r="F54" s="37">
        <f t="shared" si="12"/>
        <v>84</v>
      </c>
      <c r="G54" s="37">
        <f t="shared" si="12"/>
        <v>32</v>
      </c>
      <c r="H54" s="37">
        <f t="shared" si="12"/>
        <v>68</v>
      </c>
      <c r="I54" s="37">
        <f t="shared" si="12"/>
        <v>181</v>
      </c>
      <c r="J54" s="37">
        <f t="shared" si="12"/>
        <v>72</v>
      </c>
      <c r="K54" s="37">
        <f t="shared" si="12"/>
        <v>32</v>
      </c>
      <c r="L54" s="37">
        <f t="shared" si="12"/>
        <v>0</v>
      </c>
      <c r="M54" s="37">
        <f t="shared" si="12"/>
        <v>0</v>
      </c>
      <c r="N54" s="37">
        <f t="shared" si="12"/>
        <v>0</v>
      </c>
      <c r="O54" s="38">
        <f>SUM(C54:N54)</f>
        <v>954</v>
      </c>
      <c r="P54" s="38">
        <v>5831</v>
      </c>
    </row>
    <row r="55" spans="1:16" s="11" customFormat="1" ht="11.25">
      <c r="A55" s="39"/>
      <c r="B55" s="14" t="s">
        <v>36</v>
      </c>
      <c r="C55" s="40">
        <v>28</v>
      </c>
      <c r="D55" s="40">
        <v>74</v>
      </c>
      <c r="E55" s="40">
        <v>83</v>
      </c>
      <c r="F55" s="40">
        <v>28</v>
      </c>
      <c r="G55" s="41">
        <v>13</v>
      </c>
      <c r="H55" s="40">
        <v>38</v>
      </c>
      <c r="I55" s="40">
        <v>76</v>
      </c>
      <c r="J55" s="40">
        <v>50</v>
      </c>
      <c r="K55" s="41">
        <v>13</v>
      </c>
      <c r="L55" s="40"/>
      <c r="M55" s="40"/>
      <c r="N55" s="40"/>
      <c r="O55" s="38">
        <f>SUM(C55:N55)</f>
        <v>403</v>
      </c>
      <c r="P55" s="38">
        <v>3027</v>
      </c>
    </row>
    <row r="56" spans="1:16" s="11" customFormat="1" ht="11.25">
      <c r="A56" s="39"/>
      <c r="B56" s="14" t="s">
        <v>37</v>
      </c>
      <c r="C56" s="40">
        <v>72</v>
      </c>
      <c r="D56" s="40">
        <v>71</v>
      </c>
      <c r="E56" s="40">
        <v>157</v>
      </c>
      <c r="F56" s="40">
        <v>56</v>
      </c>
      <c r="G56" s="41">
        <v>19</v>
      </c>
      <c r="H56" s="40">
        <v>30</v>
      </c>
      <c r="I56" s="40">
        <v>105</v>
      </c>
      <c r="J56" s="40">
        <v>22</v>
      </c>
      <c r="K56" s="40">
        <v>19</v>
      </c>
      <c r="L56" s="40"/>
      <c r="M56" s="40"/>
      <c r="N56" s="40"/>
      <c r="O56" s="38">
        <f>SUM(C56:N56)</f>
        <v>551</v>
      </c>
      <c r="P56" s="38">
        <v>2804</v>
      </c>
    </row>
    <row r="57" spans="1:16" s="11" customFormat="1" ht="11.25">
      <c r="A57" s="17" t="s">
        <v>1</v>
      </c>
      <c r="B57" s="14" t="s">
        <v>1</v>
      </c>
      <c r="C57" s="42"/>
      <c r="D57" s="42"/>
      <c r="E57" s="42"/>
      <c r="F57" s="42"/>
      <c r="G57" s="42"/>
      <c r="H57" s="42"/>
      <c r="I57" s="42"/>
      <c r="J57" s="42"/>
      <c r="K57" s="42"/>
      <c r="L57" s="42"/>
      <c r="M57" s="42"/>
      <c r="N57" s="42"/>
      <c r="O57" s="12"/>
      <c r="P57" s="12"/>
    </row>
    <row r="58" spans="1:16" s="11" customFormat="1" ht="11.25">
      <c r="A58" s="247" t="s">
        <v>38</v>
      </c>
      <c r="B58" s="248"/>
      <c r="C58" s="37">
        <f>SUM(C59)</f>
        <v>0</v>
      </c>
      <c r="D58" s="37">
        <f>SUM(D59)</f>
        <v>0</v>
      </c>
      <c r="E58" s="37">
        <v>0</v>
      </c>
      <c r="F58" s="37">
        <v>0</v>
      </c>
      <c r="G58" s="37">
        <v>0</v>
      </c>
      <c r="H58" s="37">
        <v>0</v>
      </c>
      <c r="I58" s="37">
        <v>0</v>
      </c>
      <c r="J58" s="37">
        <v>0</v>
      </c>
      <c r="K58" s="37">
        <v>0</v>
      </c>
      <c r="L58" s="37">
        <v>0</v>
      </c>
      <c r="M58" s="37">
        <v>0</v>
      </c>
      <c r="N58" s="37">
        <v>0</v>
      </c>
      <c r="O58" s="13">
        <f>SUM(C58:J58)</f>
        <v>0</v>
      </c>
      <c r="P58" s="43">
        <v>0</v>
      </c>
    </row>
    <row r="59" spans="1:16" s="11" customFormat="1" ht="12" thickBot="1">
      <c r="A59" s="44" t="s">
        <v>1</v>
      </c>
      <c r="B59" s="14" t="s">
        <v>39</v>
      </c>
      <c r="C59" s="42">
        <v>0</v>
      </c>
      <c r="D59" s="42">
        <v>0</v>
      </c>
      <c r="E59" s="42">
        <v>0</v>
      </c>
      <c r="F59" s="42">
        <v>0</v>
      </c>
      <c r="G59" s="42">
        <v>0</v>
      </c>
      <c r="H59" s="42">
        <v>0</v>
      </c>
      <c r="I59" s="42">
        <v>0</v>
      </c>
      <c r="J59" s="42">
        <v>0</v>
      </c>
      <c r="K59" s="42">
        <v>0</v>
      </c>
      <c r="L59" s="42"/>
      <c r="M59" s="42"/>
      <c r="N59" s="42"/>
      <c r="O59" s="13">
        <f>SUM(C59:M59)</f>
        <v>0</v>
      </c>
      <c r="P59" s="43">
        <v>0</v>
      </c>
    </row>
    <row r="60" spans="1:16" s="11" customFormat="1" ht="11.25">
      <c r="A60" s="45"/>
      <c r="B60" s="46"/>
      <c r="C60" s="47"/>
      <c r="D60" s="47"/>
      <c r="E60" s="47"/>
      <c r="F60" s="47"/>
      <c r="G60" s="47"/>
      <c r="H60" s="47"/>
      <c r="I60" s="47"/>
      <c r="J60" s="47"/>
      <c r="K60" s="47"/>
      <c r="L60" s="47"/>
      <c r="M60" s="47"/>
      <c r="N60" s="47"/>
      <c r="O60" s="48"/>
      <c r="P60" s="49"/>
    </row>
    <row r="61" spans="1:16">
      <c r="A61" s="247" t="s">
        <v>40</v>
      </c>
      <c r="B61" s="248"/>
      <c r="C61" s="37">
        <f>SUM(C64)</f>
        <v>0</v>
      </c>
      <c r="D61" s="37">
        <f t="shared" ref="D61:N61" si="13">SUM(D62:D64)</f>
        <v>0</v>
      </c>
      <c r="E61" s="37">
        <f t="shared" si="13"/>
        <v>0</v>
      </c>
      <c r="F61" s="37">
        <f t="shared" si="13"/>
        <v>1776</v>
      </c>
      <c r="G61" s="37">
        <f t="shared" si="13"/>
        <v>0</v>
      </c>
      <c r="H61" s="37">
        <f t="shared" si="13"/>
        <v>0</v>
      </c>
      <c r="I61" s="37">
        <f t="shared" si="13"/>
        <v>0</v>
      </c>
      <c r="J61" s="37">
        <f t="shared" si="13"/>
        <v>0</v>
      </c>
      <c r="K61" s="37">
        <f t="shared" si="13"/>
        <v>0</v>
      </c>
      <c r="L61" s="37">
        <f t="shared" si="13"/>
        <v>0</v>
      </c>
      <c r="M61" s="37">
        <f t="shared" si="13"/>
        <v>0</v>
      </c>
      <c r="N61" s="37">
        <f t="shared" si="13"/>
        <v>0</v>
      </c>
      <c r="O61" s="139">
        <f t="shared" ref="O61:P64" si="14">SUM(C61:N61)</f>
        <v>1776</v>
      </c>
      <c r="P61" s="43">
        <v>0</v>
      </c>
    </row>
    <row r="62" spans="1:16">
      <c r="A62" s="50"/>
      <c r="B62" s="51" t="s">
        <v>41</v>
      </c>
      <c r="C62" s="40">
        <v>0</v>
      </c>
      <c r="D62" s="40">
        <v>0</v>
      </c>
      <c r="E62" s="40">
        <v>0</v>
      </c>
      <c r="F62" s="40">
        <v>1776</v>
      </c>
      <c r="G62" s="40">
        <v>0</v>
      </c>
      <c r="H62" s="40">
        <v>0</v>
      </c>
      <c r="I62" s="40">
        <v>0</v>
      </c>
      <c r="J62" s="40">
        <v>0</v>
      </c>
      <c r="K62" s="40">
        <v>0</v>
      </c>
      <c r="L62" s="40"/>
      <c r="M62" s="40"/>
      <c r="N62" s="40"/>
      <c r="O62" s="38">
        <f t="shared" si="14"/>
        <v>1776</v>
      </c>
      <c r="P62" s="43">
        <v>0</v>
      </c>
    </row>
    <row r="63" spans="1:16">
      <c r="A63" s="50"/>
      <c r="B63" s="51" t="s">
        <v>42</v>
      </c>
      <c r="C63" s="40">
        <v>0</v>
      </c>
      <c r="D63" s="40">
        <v>0</v>
      </c>
      <c r="E63" s="40">
        <v>0</v>
      </c>
      <c r="F63" s="40">
        <v>0</v>
      </c>
      <c r="G63" s="40">
        <v>0</v>
      </c>
      <c r="H63" s="40">
        <v>0</v>
      </c>
      <c r="I63" s="40">
        <v>0</v>
      </c>
      <c r="J63" s="40">
        <v>0</v>
      </c>
      <c r="K63" s="40">
        <v>0</v>
      </c>
      <c r="L63" s="40"/>
      <c r="M63" s="40"/>
      <c r="N63" s="40"/>
      <c r="O63" s="38">
        <f t="shared" si="14"/>
        <v>0</v>
      </c>
      <c r="P63" s="43">
        <f t="shared" si="14"/>
        <v>0</v>
      </c>
    </row>
    <row r="64" spans="1:16" s="54" customFormat="1" ht="13.5" thickBot="1">
      <c r="A64" s="44" t="s">
        <v>1</v>
      </c>
      <c r="B64" s="52" t="s">
        <v>43</v>
      </c>
      <c r="C64" s="53">
        <v>0</v>
      </c>
      <c r="D64" s="53">
        <v>0</v>
      </c>
      <c r="E64" s="53">
        <v>0</v>
      </c>
      <c r="F64" s="53">
        <v>0</v>
      </c>
      <c r="G64" s="53">
        <v>0</v>
      </c>
      <c r="H64" s="53">
        <v>0</v>
      </c>
      <c r="I64" s="53">
        <v>0</v>
      </c>
      <c r="J64" s="53">
        <v>0</v>
      </c>
      <c r="K64" s="53">
        <v>0</v>
      </c>
      <c r="L64" s="53"/>
      <c r="M64" s="53"/>
      <c r="N64" s="53"/>
      <c r="O64" s="140">
        <f t="shared" si="14"/>
        <v>0</v>
      </c>
      <c r="P64" s="141">
        <f t="shared" si="14"/>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81</v>
      </c>
    </row>
    <row r="71" spans="1:16">
      <c r="B71" s="57"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F25 I25:K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P50" sqref="P50"/>
    </sheetView>
  </sheetViews>
  <sheetFormatPr baseColWidth="10" defaultRowHeight="12.75"/>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4" t="s">
        <v>52</v>
      </c>
      <c r="C2" s="254"/>
      <c r="D2" s="254"/>
      <c r="E2" s="254"/>
      <c r="F2" s="254"/>
      <c r="G2" s="254"/>
      <c r="H2" s="254"/>
      <c r="I2" s="254"/>
      <c r="J2" s="254"/>
      <c r="K2" s="254"/>
      <c r="L2" s="254"/>
      <c r="M2" s="254"/>
      <c r="N2" s="254"/>
      <c r="O2" s="254"/>
    </row>
    <row r="3" spans="2:18" ht="13.5" thickBot="1">
      <c r="B3" s="1"/>
      <c r="C3" s="1"/>
      <c r="D3" s="1"/>
      <c r="E3" s="1"/>
      <c r="F3" s="1"/>
      <c r="G3" s="1"/>
      <c r="H3" s="1"/>
      <c r="I3" s="1"/>
      <c r="J3" s="1"/>
      <c r="K3" s="1"/>
      <c r="L3" s="1"/>
      <c r="M3" s="1"/>
      <c r="N3" s="1"/>
      <c r="O3" s="1"/>
    </row>
    <row r="4" spans="2:18" ht="13.5" thickBot="1">
      <c r="B4" s="59" t="s">
        <v>53</v>
      </c>
      <c r="C4" s="60" t="s">
        <v>54</v>
      </c>
      <c r="D4" s="60" t="s">
        <v>55</v>
      </c>
      <c r="E4" s="60" t="s">
        <v>56</v>
      </c>
      <c r="F4" s="60" t="s">
        <v>57</v>
      </c>
      <c r="G4" s="60" t="s">
        <v>58</v>
      </c>
      <c r="H4" s="60" t="s">
        <v>59</v>
      </c>
      <c r="I4" s="60" t="s">
        <v>60</v>
      </c>
      <c r="J4" s="60" t="s">
        <v>61</v>
      </c>
      <c r="K4" s="60" t="s">
        <v>62</v>
      </c>
      <c r="L4" s="60" t="s">
        <v>63</v>
      </c>
      <c r="M4" s="60" t="s">
        <v>64</v>
      </c>
      <c r="N4" s="60" t="s">
        <v>65</v>
      </c>
      <c r="O4" s="61" t="s">
        <v>66</v>
      </c>
      <c r="P4" s="62"/>
      <c r="Q4" s="63"/>
      <c r="R4" s="63"/>
    </row>
    <row r="5" spans="2:18">
      <c r="B5" s="64" t="s">
        <v>67</v>
      </c>
      <c r="C5" s="65">
        <v>222</v>
      </c>
      <c r="D5" s="65">
        <v>193</v>
      </c>
      <c r="E5" s="65">
        <v>216</v>
      </c>
      <c r="F5" s="65">
        <v>182</v>
      </c>
      <c r="G5" s="65">
        <v>184</v>
      </c>
      <c r="H5" s="65">
        <v>187</v>
      </c>
      <c r="I5" s="65">
        <v>166</v>
      </c>
      <c r="J5" s="65">
        <v>171</v>
      </c>
      <c r="K5" s="65">
        <v>181</v>
      </c>
      <c r="L5" s="65"/>
      <c r="M5" s="65"/>
      <c r="N5" s="65"/>
      <c r="O5" s="66">
        <f>SUM(C5:N5)</f>
        <v>1702</v>
      </c>
    </row>
    <row r="6" spans="2:18">
      <c r="B6" s="64" t="s">
        <v>68</v>
      </c>
      <c r="C6" s="65">
        <v>14</v>
      </c>
      <c r="D6" s="65">
        <v>7</v>
      </c>
      <c r="E6" s="65">
        <v>10</v>
      </c>
      <c r="F6" s="65">
        <v>7</v>
      </c>
      <c r="G6" s="65">
        <v>6</v>
      </c>
      <c r="H6" s="65">
        <v>7</v>
      </c>
      <c r="I6" s="65">
        <v>4</v>
      </c>
      <c r="J6" s="65">
        <v>4</v>
      </c>
      <c r="K6" s="65">
        <v>10</v>
      </c>
      <c r="L6" s="65"/>
      <c r="M6" s="65"/>
      <c r="N6" s="65"/>
      <c r="O6" s="66">
        <f t="shared" ref="O6:O12" si="0">SUM(C6:N6)</f>
        <v>69</v>
      </c>
    </row>
    <row r="7" spans="2:18">
      <c r="B7" s="64" t="s">
        <v>69</v>
      </c>
      <c r="C7" s="65">
        <v>4</v>
      </c>
      <c r="D7" s="65">
        <v>2</v>
      </c>
      <c r="E7" s="65">
        <v>4</v>
      </c>
      <c r="F7" s="65">
        <v>4</v>
      </c>
      <c r="G7" s="65">
        <v>2</v>
      </c>
      <c r="H7" s="65">
        <v>1</v>
      </c>
      <c r="I7" s="65">
        <v>2</v>
      </c>
      <c r="J7" s="65">
        <v>0</v>
      </c>
      <c r="K7" s="65">
        <v>2</v>
      </c>
      <c r="L7" s="65"/>
      <c r="M7" s="65"/>
      <c r="N7" s="65"/>
      <c r="O7" s="66">
        <f t="shared" si="0"/>
        <v>21</v>
      </c>
    </row>
    <row r="8" spans="2:18">
      <c r="B8" s="64" t="s">
        <v>70</v>
      </c>
      <c r="C8" s="65">
        <v>115</v>
      </c>
      <c r="D8" s="65">
        <v>99</v>
      </c>
      <c r="E8" s="65">
        <v>132</v>
      </c>
      <c r="F8" s="65">
        <v>131</v>
      </c>
      <c r="G8" s="65">
        <v>122</v>
      </c>
      <c r="H8" s="65">
        <v>124</v>
      </c>
      <c r="I8" s="65">
        <v>118</v>
      </c>
      <c r="J8" s="65">
        <v>109</v>
      </c>
      <c r="K8" s="65">
        <v>104</v>
      </c>
      <c r="L8" s="65"/>
      <c r="M8" s="65"/>
      <c r="N8" s="65"/>
      <c r="O8" s="66">
        <f t="shared" si="0"/>
        <v>1054</v>
      </c>
    </row>
    <row r="9" spans="2:18">
      <c r="B9" s="64" t="s">
        <v>71</v>
      </c>
      <c r="C9" s="65">
        <v>6</v>
      </c>
      <c r="D9" s="65">
        <v>4</v>
      </c>
      <c r="E9" s="65">
        <v>7</v>
      </c>
      <c r="F9" s="65">
        <v>7</v>
      </c>
      <c r="G9" s="65">
        <v>4</v>
      </c>
      <c r="H9" s="65">
        <v>8</v>
      </c>
      <c r="I9" s="65">
        <v>7</v>
      </c>
      <c r="J9" s="65">
        <v>8</v>
      </c>
      <c r="K9" s="65">
        <v>6</v>
      </c>
      <c r="L9" s="65"/>
      <c r="M9" s="65"/>
      <c r="N9" s="65"/>
      <c r="O9" s="66">
        <f t="shared" si="0"/>
        <v>57</v>
      </c>
    </row>
    <row r="10" spans="2:18">
      <c r="B10" s="64" t="s">
        <v>72</v>
      </c>
      <c r="C10" s="65">
        <v>7</v>
      </c>
      <c r="D10" s="65">
        <v>10</v>
      </c>
      <c r="E10" s="65">
        <v>9</v>
      </c>
      <c r="F10" s="65">
        <v>4</v>
      </c>
      <c r="G10" s="65">
        <v>6</v>
      </c>
      <c r="H10" s="65">
        <v>8</v>
      </c>
      <c r="I10" s="65">
        <v>7</v>
      </c>
      <c r="J10" s="65">
        <v>6</v>
      </c>
      <c r="K10" s="65">
        <v>8</v>
      </c>
      <c r="L10" s="65"/>
      <c r="M10" s="65"/>
      <c r="N10" s="65"/>
      <c r="O10" s="66">
        <f t="shared" si="0"/>
        <v>65</v>
      </c>
    </row>
    <row r="11" spans="2:18">
      <c r="B11" s="64" t="s">
        <v>73</v>
      </c>
      <c r="C11" s="65">
        <v>0</v>
      </c>
      <c r="D11" s="65">
        <v>0</v>
      </c>
      <c r="E11" s="65">
        <v>0</v>
      </c>
      <c r="F11" s="65">
        <v>0</v>
      </c>
      <c r="G11" s="65">
        <v>0</v>
      </c>
      <c r="H11" s="65">
        <v>0</v>
      </c>
      <c r="I11" s="65">
        <v>0</v>
      </c>
      <c r="J11" s="65">
        <v>0</v>
      </c>
      <c r="K11" s="65">
        <v>0</v>
      </c>
      <c r="L11" s="65"/>
      <c r="M11" s="65"/>
      <c r="N11" s="65"/>
      <c r="O11" s="66">
        <f t="shared" si="0"/>
        <v>0</v>
      </c>
      <c r="P11" s="67"/>
    </row>
    <row r="12" spans="2:18" ht="13.5" thickBot="1">
      <c r="B12" s="68" t="s">
        <v>66</v>
      </c>
      <c r="C12" s="69">
        <f t="shared" ref="C12:N12" si="1">SUM(C5:C11)</f>
        <v>368</v>
      </c>
      <c r="D12" s="69">
        <f t="shared" si="1"/>
        <v>315</v>
      </c>
      <c r="E12" s="69">
        <f t="shared" si="1"/>
        <v>378</v>
      </c>
      <c r="F12" s="69">
        <f t="shared" si="1"/>
        <v>335</v>
      </c>
      <c r="G12" s="69">
        <f t="shared" si="1"/>
        <v>324</v>
      </c>
      <c r="H12" s="69">
        <f t="shared" si="1"/>
        <v>335</v>
      </c>
      <c r="I12" s="69">
        <f t="shared" si="1"/>
        <v>304</v>
      </c>
      <c r="J12" s="69">
        <f t="shared" si="1"/>
        <v>298</v>
      </c>
      <c r="K12" s="69">
        <f t="shared" si="1"/>
        <v>311</v>
      </c>
      <c r="L12" s="69">
        <f t="shared" si="1"/>
        <v>0</v>
      </c>
      <c r="M12" s="69">
        <f t="shared" si="1"/>
        <v>0</v>
      </c>
      <c r="N12" s="69">
        <f t="shared" si="1"/>
        <v>0</v>
      </c>
      <c r="O12" s="66">
        <f t="shared" si="0"/>
        <v>2968</v>
      </c>
    </row>
    <row r="13" spans="2:18">
      <c r="B13" s="1"/>
      <c r="C13" s="1"/>
      <c r="D13" s="1"/>
      <c r="E13" s="1"/>
      <c r="F13" s="1"/>
      <c r="G13" s="1"/>
      <c r="H13" s="1"/>
      <c r="I13" s="1"/>
      <c r="J13" s="1"/>
      <c r="K13" s="1"/>
      <c r="L13" s="1"/>
      <c r="M13" s="1"/>
      <c r="N13" s="1"/>
      <c r="O13" s="1"/>
    </row>
    <row r="14" spans="2:18" ht="24" customHeight="1">
      <c r="B14" s="254" t="s">
        <v>74</v>
      </c>
      <c r="C14" s="254"/>
      <c r="D14" s="254"/>
      <c r="E14" s="254"/>
      <c r="F14" s="254"/>
      <c r="G14" s="254"/>
      <c r="H14" s="254"/>
      <c r="I14" s="254"/>
      <c r="J14" s="254"/>
      <c r="K14" s="254"/>
      <c r="L14" s="254"/>
      <c r="M14" s="254"/>
      <c r="N14" s="254"/>
      <c r="O14" s="254"/>
    </row>
    <row r="15" spans="2:18" ht="13.5" thickBot="1">
      <c r="B15" s="1"/>
      <c r="C15" s="1"/>
      <c r="D15" s="1"/>
      <c r="E15" s="1"/>
      <c r="F15" s="1"/>
      <c r="G15" s="1"/>
      <c r="H15" s="1"/>
      <c r="I15" s="1"/>
      <c r="J15" s="1"/>
      <c r="K15" s="1"/>
      <c r="L15" s="1"/>
      <c r="M15" s="1"/>
      <c r="N15" s="1"/>
      <c r="O15" s="1"/>
    </row>
    <row r="16" spans="2:18" ht="13.5" thickBot="1">
      <c r="B16" s="59" t="s">
        <v>53</v>
      </c>
      <c r="C16" s="60" t="s">
        <v>54</v>
      </c>
      <c r="D16" s="60" t="s">
        <v>55</v>
      </c>
      <c r="E16" s="60" t="s">
        <v>56</v>
      </c>
      <c r="F16" s="60" t="s">
        <v>57</v>
      </c>
      <c r="G16" s="60" t="s">
        <v>58</v>
      </c>
      <c r="H16" s="60" t="s">
        <v>59</v>
      </c>
      <c r="I16" s="60" t="s">
        <v>60</v>
      </c>
      <c r="J16" s="60" t="s">
        <v>61</v>
      </c>
      <c r="K16" s="60" t="s">
        <v>62</v>
      </c>
      <c r="L16" s="60" t="s">
        <v>63</v>
      </c>
      <c r="M16" s="60" t="s">
        <v>64</v>
      </c>
      <c r="N16" s="60" t="s">
        <v>65</v>
      </c>
      <c r="O16" s="61" t="s">
        <v>66</v>
      </c>
    </row>
    <row r="17" spans="2:15">
      <c r="B17" s="64" t="s">
        <v>67</v>
      </c>
      <c r="C17" s="70">
        <v>5</v>
      </c>
      <c r="D17" s="70">
        <v>12</v>
      </c>
      <c r="E17" s="71">
        <v>14</v>
      </c>
      <c r="F17" s="71">
        <v>26</v>
      </c>
      <c r="G17" s="71">
        <v>23</v>
      </c>
      <c r="H17" s="71">
        <v>14</v>
      </c>
      <c r="I17" s="71">
        <v>26</v>
      </c>
      <c r="J17" s="71">
        <v>17</v>
      </c>
      <c r="K17" s="71">
        <v>10</v>
      </c>
      <c r="L17" s="71"/>
      <c r="M17" s="71"/>
      <c r="N17" s="71"/>
      <c r="O17" s="66">
        <f>SUM(C17:N17)</f>
        <v>147</v>
      </c>
    </row>
    <row r="18" spans="2:15">
      <c r="B18" s="64" t="s">
        <v>68</v>
      </c>
      <c r="C18" s="72">
        <v>10</v>
      </c>
      <c r="D18" s="70">
        <v>8</v>
      </c>
      <c r="E18" s="73">
        <v>11</v>
      </c>
      <c r="F18" s="73">
        <v>8</v>
      </c>
      <c r="G18" s="73">
        <v>9</v>
      </c>
      <c r="H18" s="73">
        <v>13</v>
      </c>
      <c r="I18" s="73">
        <v>23</v>
      </c>
      <c r="J18" s="73">
        <v>14</v>
      </c>
      <c r="K18" s="73">
        <v>9</v>
      </c>
      <c r="L18" s="73"/>
      <c r="M18" s="73"/>
      <c r="N18" s="73"/>
      <c r="O18" s="66">
        <f t="shared" ref="O18:O27" si="2">SUM(C18:N18)</f>
        <v>105</v>
      </c>
    </row>
    <row r="19" spans="2:15">
      <c r="B19" s="64" t="s">
        <v>75</v>
      </c>
      <c r="C19" s="70">
        <v>1</v>
      </c>
      <c r="D19" s="70">
        <v>1</v>
      </c>
      <c r="E19" s="71">
        <v>0</v>
      </c>
      <c r="F19" s="71">
        <v>1</v>
      </c>
      <c r="G19" s="71">
        <v>1</v>
      </c>
      <c r="H19" s="71">
        <v>1</v>
      </c>
      <c r="I19" s="71">
        <v>1</v>
      </c>
      <c r="J19" s="71">
        <v>0</v>
      </c>
      <c r="K19" s="71">
        <v>0</v>
      </c>
      <c r="L19" s="71"/>
      <c r="M19" s="71"/>
      <c r="N19" s="71"/>
      <c r="O19" s="66">
        <f t="shared" si="2"/>
        <v>6</v>
      </c>
    </row>
    <row r="20" spans="2:15">
      <c r="B20" s="64" t="s">
        <v>70</v>
      </c>
      <c r="C20" s="70">
        <v>11</v>
      </c>
      <c r="D20" s="70">
        <v>4</v>
      </c>
      <c r="E20" s="71">
        <v>8</v>
      </c>
      <c r="F20" s="71">
        <v>14</v>
      </c>
      <c r="G20" s="71">
        <v>12</v>
      </c>
      <c r="H20" s="71">
        <v>8</v>
      </c>
      <c r="I20" s="71">
        <v>24</v>
      </c>
      <c r="J20" s="71">
        <v>3</v>
      </c>
      <c r="K20" s="71">
        <v>7</v>
      </c>
      <c r="L20" s="71"/>
      <c r="M20" s="71"/>
      <c r="N20" s="71"/>
      <c r="O20" s="66">
        <f t="shared" si="2"/>
        <v>91</v>
      </c>
    </row>
    <row r="21" spans="2:15">
      <c r="B21" s="64" t="s">
        <v>76</v>
      </c>
      <c r="C21" s="70">
        <v>1</v>
      </c>
      <c r="D21" s="70">
        <v>1</v>
      </c>
      <c r="E21" s="71">
        <v>2</v>
      </c>
      <c r="F21" s="71">
        <v>2</v>
      </c>
      <c r="G21" s="71">
        <v>3</v>
      </c>
      <c r="H21" s="71">
        <v>4</v>
      </c>
      <c r="I21" s="71">
        <v>3</v>
      </c>
      <c r="J21" s="71">
        <v>0</v>
      </c>
      <c r="K21" s="71">
        <v>2</v>
      </c>
      <c r="L21" s="71"/>
      <c r="M21" s="71"/>
      <c r="N21" s="71"/>
      <c r="O21" s="66">
        <f t="shared" ref="O21" si="3">SUM(C21:N21)</f>
        <v>18</v>
      </c>
    </row>
    <row r="22" spans="2:15">
      <c r="B22" s="64" t="s">
        <v>71</v>
      </c>
      <c r="C22" s="70">
        <v>0</v>
      </c>
      <c r="D22" s="70">
        <v>0</v>
      </c>
      <c r="E22" s="71">
        <v>1</v>
      </c>
      <c r="F22" s="71">
        <v>0</v>
      </c>
      <c r="G22" s="71">
        <v>0</v>
      </c>
      <c r="H22" s="71">
        <v>1</v>
      </c>
      <c r="I22" s="71">
        <v>0</v>
      </c>
      <c r="J22" s="71">
        <v>1</v>
      </c>
      <c r="K22" s="71">
        <v>1</v>
      </c>
      <c r="L22" s="71"/>
      <c r="M22" s="71"/>
      <c r="N22" s="71"/>
      <c r="O22" s="66">
        <f t="shared" si="2"/>
        <v>4</v>
      </c>
    </row>
    <row r="23" spans="2:15">
      <c r="B23" s="64" t="s">
        <v>122</v>
      </c>
      <c r="C23" s="70">
        <v>0</v>
      </c>
      <c r="D23" s="70">
        <v>0</v>
      </c>
      <c r="E23" s="71">
        <v>0</v>
      </c>
      <c r="F23" s="71">
        <v>0</v>
      </c>
      <c r="G23" s="71">
        <v>0</v>
      </c>
      <c r="H23" s="71">
        <v>1</v>
      </c>
      <c r="I23" s="71">
        <v>0</v>
      </c>
      <c r="J23" s="71">
        <v>0</v>
      </c>
      <c r="K23" s="71">
        <v>0</v>
      </c>
      <c r="L23" s="71"/>
      <c r="M23" s="71"/>
      <c r="N23" s="71"/>
      <c r="O23" s="66">
        <f t="shared" si="2"/>
        <v>1</v>
      </c>
    </row>
    <row r="24" spans="2:15">
      <c r="B24" s="64" t="s">
        <v>72</v>
      </c>
      <c r="C24" s="70">
        <v>4</v>
      </c>
      <c r="D24" s="70">
        <v>1</v>
      </c>
      <c r="E24" s="71">
        <v>2</v>
      </c>
      <c r="F24" s="71">
        <v>3</v>
      </c>
      <c r="G24" s="71">
        <v>5</v>
      </c>
      <c r="H24" s="71">
        <v>2</v>
      </c>
      <c r="I24" s="71">
        <v>0</v>
      </c>
      <c r="J24" s="71">
        <v>2</v>
      </c>
      <c r="K24" s="71">
        <v>0</v>
      </c>
      <c r="L24" s="71"/>
      <c r="M24" s="71"/>
      <c r="N24" s="71"/>
      <c r="O24" s="66">
        <f t="shared" si="2"/>
        <v>19</v>
      </c>
    </row>
    <row r="25" spans="2:15">
      <c r="B25" s="64" t="s">
        <v>77</v>
      </c>
      <c r="C25" s="70">
        <v>0</v>
      </c>
      <c r="D25" s="70">
        <v>0</v>
      </c>
      <c r="E25" s="71">
        <v>0</v>
      </c>
      <c r="F25" s="71">
        <v>1</v>
      </c>
      <c r="G25" s="71">
        <v>0</v>
      </c>
      <c r="H25" s="71">
        <v>0</v>
      </c>
      <c r="I25" s="71">
        <v>0</v>
      </c>
      <c r="J25" s="71">
        <v>0</v>
      </c>
      <c r="K25" s="71">
        <v>0</v>
      </c>
      <c r="L25" s="71"/>
      <c r="M25" s="71"/>
      <c r="N25" s="71"/>
      <c r="O25" s="66">
        <f t="shared" si="2"/>
        <v>1</v>
      </c>
    </row>
    <row r="26" spans="2:15">
      <c r="B26" s="64" t="s">
        <v>78</v>
      </c>
      <c r="C26" s="70">
        <v>0</v>
      </c>
      <c r="D26" s="70">
        <v>0</v>
      </c>
      <c r="E26" s="71">
        <v>1</v>
      </c>
      <c r="F26" s="71">
        <v>1</v>
      </c>
      <c r="G26" s="71">
        <v>0</v>
      </c>
      <c r="H26" s="71">
        <v>2</v>
      </c>
      <c r="I26" s="71">
        <v>0</v>
      </c>
      <c r="J26" s="71">
        <v>2</v>
      </c>
      <c r="K26" s="71">
        <v>0</v>
      </c>
      <c r="L26" s="71"/>
      <c r="M26" s="71"/>
      <c r="N26" s="71"/>
      <c r="O26" s="66">
        <f t="shared" si="2"/>
        <v>6</v>
      </c>
    </row>
    <row r="27" spans="2:15">
      <c r="B27" s="64" t="s">
        <v>73</v>
      </c>
      <c r="C27" s="70">
        <v>0</v>
      </c>
      <c r="D27" s="70">
        <v>1</v>
      </c>
      <c r="E27" s="71">
        <v>0</v>
      </c>
      <c r="F27" s="71">
        <v>0</v>
      </c>
      <c r="G27" s="71">
        <v>0</v>
      </c>
      <c r="H27" s="71">
        <v>0</v>
      </c>
      <c r="I27" s="71">
        <v>0</v>
      </c>
      <c r="J27" s="71">
        <v>0</v>
      </c>
      <c r="K27" s="71">
        <v>0</v>
      </c>
      <c r="L27" s="71"/>
      <c r="M27" s="71"/>
      <c r="N27" s="71"/>
      <c r="O27" s="66">
        <f t="shared" si="2"/>
        <v>1</v>
      </c>
    </row>
    <row r="28" spans="2:15" ht="13.5" thickBot="1">
      <c r="B28" s="68" t="s">
        <v>66</v>
      </c>
      <c r="C28" s="74">
        <f t="shared" ref="C28:N28" si="4">SUM(C17:C27)</f>
        <v>32</v>
      </c>
      <c r="D28" s="74">
        <f t="shared" si="4"/>
        <v>28</v>
      </c>
      <c r="E28" s="74">
        <f t="shared" si="4"/>
        <v>39</v>
      </c>
      <c r="F28" s="74">
        <f t="shared" si="4"/>
        <v>56</v>
      </c>
      <c r="G28" s="74">
        <f t="shared" si="4"/>
        <v>53</v>
      </c>
      <c r="H28" s="74">
        <f t="shared" si="4"/>
        <v>46</v>
      </c>
      <c r="I28" s="74">
        <f t="shared" si="4"/>
        <v>77</v>
      </c>
      <c r="J28" s="74">
        <f t="shared" si="4"/>
        <v>39</v>
      </c>
      <c r="K28" s="74">
        <f t="shared" si="4"/>
        <v>29</v>
      </c>
      <c r="L28" s="74">
        <f t="shared" si="4"/>
        <v>0</v>
      </c>
      <c r="M28" s="74">
        <f t="shared" si="4"/>
        <v>0</v>
      </c>
      <c r="N28" s="74">
        <f t="shared" si="4"/>
        <v>0</v>
      </c>
      <c r="O28" s="66">
        <f>SUM(C28:N28)</f>
        <v>399</v>
      </c>
    </row>
    <row r="29" spans="2:15">
      <c r="B29" s="1"/>
      <c r="C29" s="1"/>
      <c r="D29" s="1"/>
      <c r="E29" s="1"/>
      <c r="F29" s="1"/>
      <c r="G29" s="1"/>
      <c r="H29" s="1"/>
      <c r="I29" s="1"/>
      <c r="J29" s="1"/>
      <c r="K29" s="1"/>
      <c r="L29" s="1"/>
      <c r="M29" s="1"/>
      <c r="N29" s="1"/>
      <c r="O29" s="1"/>
    </row>
    <row r="30" spans="2:15" ht="24" customHeight="1">
      <c r="B30" s="254" t="s">
        <v>79</v>
      </c>
      <c r="C30" s="254"/>
      <c r="D30" s="254"/>
      <c r="E30" s="254"/>
      <c r="F30" s="254"/>
      <c r="G30" s="254"/>
      <c r="H30" s="254"/>
      <c r="I30" s="254"/>
      <c r="J30" s="254"/>
      <c r="K30" s="254"/>
      <c r="L30" s="254"/>
      <c r="M30" s="254"/>
      <c r="N30" s="254"/>
      <c r="O30" s="254"/>
    </row>
    <row r="31" spans="2:15" ht="13.5" thickBot="1">
      <c r="B31" s="75"/>
      <c r="C31" s="75"/>
      <c r="D31" s="75"/>
      <c r="E31" s="75"/>
      <c r="F31" s="75"/>
      <c r="G31" s="75"/>
      <c r="H31" s="75"/>
      <c r="I31" s="75"/>
      <c r="J31" s="75"/>
      <c r="K31" s="75"/>
      <c r="L31" s="75"/>
      <c r="M31" s="75"/>
      <c r="N31" s="75"/>
      <c r="O31" s="75"/>
    </row>
    <row r="32" spans="2:15" ht="13.5" thickBot="1">
      <c r="B32" s="59" t="s">
        <v>53</v>
      </c>
      <c r="C32" s="60" t="s">
        <v>54</v>
      </c>
      <c r="D32" s="60" t="s">
        <v>55</v>
      </c>
      <c r="E32" s="60" t="s">
        <v>56</v>
      </c>
      <c r="F32" s="60" t="s">
        <v>57</v>
      </c>
      <c r="G32" s="60" t="s">
        <v>58</v>
      </c>
      <c r="H32" s="60" t="s">
        <v>59</v>
      </c>
      <c r="I32" s="60" t="s">
        <v>60</v>
      </c>
      <c r="J32" s="60" t="s">
        <v>61</v>
      </c>
      <c r="K32" s="60" t="s">
        <v>62</v>
      </c>
      <c r="L32" s="60" t="s">
        <v>63</v>
      </c>
      <c r="M32" s="60" t="s">
        <v>64</v>
      </c>
      <c r="N32" s="60" t="s">
        <v>65</v>
      </c>
      <c r="O32" s="61" t="s">
        <v>66</v>
      </c>
    </row>
    <row r="33" spans="2:15">
      <c r="B33" s="64" t="s">
        <v>67</v>
      </c>
      <c r="C33" s="70">
        <v>6</v>
      </c>
      <c r="D33" s="70">
        <v>2</v>
      </c>
      <c r="E33" s="71">
        <v>5</v>
      </c>
      <c r="F33" s="71">
        <v>3</v>
      </c>
      <c r="G33" s="71">
        <v>7</v>
      </c>
      <c r="H33" s="71">
        <v>5</v>
      </c>
      <c r="I33" s="71">
        <v>3</v>
      </c>
      <c r="J33" s="71">
        <v>3</v>
      </c>
      <c r="K33" s="71">
        <v>6</v>
      </c>
      <c r="L33" s="71"/>
      <c r="M33" s="71"/>
      <c r="N33" s="71"/>
      <c r="O33" s="66">
        <f>SUM(C33:N33)</f>
        <v>40</v>
      </c>
    </row>
    <row r="34" spans="2:15">
      <c r="B34" s="64" t="s">
        <v>68</v>
      </c>
      <c r="C34" s="72">
        <v>0</v>
      </c>
      <c r="D34" s="70">
        <v>0</v>
      </c>
      <c r="E34" s="73">
        <v>1</v>
      </c>
      <c r="F34" s="73">
        <v>0</v>
      </c>
      <c r="G34" s="73">
        <v>0</v>
      </c>
      <c r="H34" s="73">
        <v>0</v>
      </c>
      <c r="I34" s="73">
        <v>1</v>
      </c>
      <c r="J34" s="73">
        <v>1</v>
      </c>
      <c r="K34" s="73">
        <v>1</v>
      </c>
      <c r="L34" s="73"/>
      <c r="M34" s="73"/>
      <c r="N34" s="73"/>
      <c r="O34" s="66">
        <f t="shared" ref="O34:O42" si="5">SUM(C34:N34)</f>
        <v>4</v>
      </c>
    </row>
    <row r="35" spans="2:15">
      <c r="B35" s="64" t="s">
        <v>75</v>
      </c>
      <c r="C35" s="70">
        <v>0</v>
      </c>
      <c r="D35" s="70">
        <v>0</v>
      </c>
      <c r="E35" s="71">
        <v>1</v>
      </c>
      <c r="F35" s="71">
        <v>0</v>
      </c>
      <c r="G35" s="71">
        <v>0</v>
      </c>
      <c r="H35" s="71">
        <v>0</v>
      </c>
      <c r="I35" s="71">
        <v>1</v>
      </c>
      <c r="J35" s="71">
        <v>1</v>
      </c>
      <c r="K35" s="71">
        <v>0</v>
      </c>
      <c r="L35" s="71"/>
      <c r="M35" s="71"/>
      <c r="N35" s="71"/>
      <c r="O35" s="66">
        <f t="shared" si="5"/>
        <v>3</v>
      </c>
    </row>
    <row r="36" spans="2:15">
      <c r="B36" s="64" t="s">
        <v>70</v>
      </c>
      <c r="C36" s="70">
        <v>1</v>
      </c>
      <c r="D36" s="70">
        <v>0</v>
      </c>
      <c r="E36" s="71">
        <v>2</v>
      </c>
      <c r="F36" s="71">
        <v>1</v>
      </c>
      <c r="G36" s="71">
        <v>0</v>
      </c>
      <c r="H36" s="71">
        <v>2</v>
      </c>
      <c r="I36" s="71">
        <v>1</v>
      </c>
      <c r="J36" s="71">
        <v>0</v>
      </c>
      <c r="K36" s="71">
        <v>0</v>
      </c>
      <c r="L36" s="71"/>
      <c r="M36" s="71"/>
      <c r="N36" s="71"/>
      <c r="O36" s="66">
        <f t="shared" si="5"/>
        <v>7</v>
      </c>
    </row>
    <row r="37" spans="2:15">
      <c r="B37" s="64" t="s">
        <v>76</v>
      </c>
      <c r="C37" s="70">
        <v>0</v>
      </c>
      <c r="D37" s="70">
        <v>0</v>
      </c>
      <c r="E37" s="71">
        <v>1</v>
      </c>
      <c r="F37" s="71">
        <v>0</v>
      </c>
      <c r="G37" s="71">
        <v>0</v>
      </c>
      <c r="H37" s="71">
        <v>0</v>
      </c>
      <c r="I37" s="71">
        <v>0</v>
      </c>
      <c r="J37" s="71">
        <v>0</v>
      </c>
      <c r="K37" s="71">
        <v>0</v>
      </c>
      <c r="L37" s="71"/>
      <c r="M37" s="71"/>
      <c r="N37" s="71"/>
      <c r="O37" s="66">
        <f t="shared" si="5"/>
        <v>1</v>
      </c>
    </row>
    <row r="38" spans="2:15">
      <c r="B38" s="64" t="s">
        <v>71</v>
      </c>
      <c r="C38" s="70">
        <v>0</v>
      </c>
      <c r="D38" s="70">
        <v>0</v>
      </c>
      <c r="E38" s="71">
        <v>2</v>
      </c>
      <c r="F38" s="71">
        <v>2</v>
      </c>
      <c r="G38" s="71">
        <v>0</v>
      </c>
      <c r="H38" s="71">
        <v>0</v>
      </c>
      <c r="I38" s="71">
        <v>0</v>
      </c>
      <c r="J38" s="71">
        <v>0</v>
      </c>
      <c r="K38" s="71">
        <v>0</v>
      </c>
      <c r="L38" s="71"/>
      <c r="M38" s="71"/>
      <c r="N38" s="71"/>
      <c r="O38" s="66">
        <f t="shared" ref="O38" si="6">SUM(C38:N38)</f>
        <v>4</v>
      </c>
    </row>
    <row r="39" spans="2:15">
      <c r="B39" s="64" t="s">
        <v>72</v>
      </c>
      <c r="C39" s="70">
        <v>0</v>
      </c>
      <c r="D39" s="70">
        <v>0</v>
      </c>
      <c r="E39" s="71">
        <v>0</v>
      </c>
      <c r="F39" s="71">
        <v>0</v>
      </c>
      <c r="G39" s="71">
        <v>0</v>
      </c>
      <c r="H39" s="71">
        <v>0</v>
      </c>
      <c r="I39" s="71">
        <v>0</v>
      </c>
      <c r="J39" s="71">
        <v>0</v>
      </c>
      <c r="K39" s="71">
        <v>0</v>
      </c>
      <c r="L39" s="71"/>
      <c r="M39" s="71"/>
      <c r="N39" s="71"/>
      <c r="O39" s="66">
        <f t="shared" si="5"/>
        <v>0</v>
      </c>
    </row>
    <row r="40" spans="2:15">
      <c r="B40" s="64" t="s">
        <v>77</v>
      </c>
      <c r="C40" s="70">
        <v>0</v>
      </c>
      <c r="D40" s="70">
        <v>0</v>
      </c>
      <c r="E40" s="71">
        <v>0</v>
      </c>
      <c r="F40" s="71">
        <v>0</v>
      </c>
      <c r="G40" s="71">
        <v>0</v>
      </c>
      <c r="H40" s="71">
        <v>0</v>
      </c>
      <c r="I40" s="71">
        <v>0</v>
      </c>
      <c r="J40" s="71">
        <v>0</v>
      </c>
      <c r="K40" s="71">
        <v>0</v>
      </c>
      <c r="L40" s="71"/>
      <c r="M40" s="71"/>
      <c r="N40" s="71"/>
      <c r="O40" s="66">
        <f t="shared" si="5"/>
        <v>0</v>
      </c>
    </row>
    <row r="41" spans="2:15">
      <c r="B41" s="64" t="s">
        <v>78</v>
      </c>
      <c r="C41" s="70">
        <v>0</v>
      </c>
      <c r="D41" s="70">
        <v>0</v>
      </c>
      <c r="E41" s="71">
        <v>0</v>
      </c>
      <c r="F41" s="71">
        <v>0</v>
      </c>
      <c r="G41" s="71">
        <v>0</v>
      </c>
      <c r="H41" s="71">
        <v>0</v>
      </c>
      <c r="I41" s="71">
        <v>0</v>
      </c>
      <c r="J41" s="71">
        <v>0</v>
      </c>
      <c r="K41" s="71">
        <v>0</v>
      </c>
      <c r="L41" s="71"/>
      <c r="M41" s="71"/>
      <c r="N41" s="71"/>
      <c r="O41" s="66">
        <f t="shared" si="5"/>
        <v>0</v>
      </c>
    </row>
    <row r="42" spans="2:15">
      <c r="B42" s="64" t="s">
        <v>73</v>
      </c>
      <c r="C42" s="70">
        <v>0</v>
      </c>
      <c r="D42" s="70">
        <v>0</v>
      </c>
      <c r="E42" s="71">
        <v>0</v>
      </c>
      <c r="F42" s="71">
        <v>0</v>
      </c>
      <c r="G42" s="71">
        <v>0</v>
      </c>
      <c r="H42" s="71">
        <v>0</v>
      </c>
      <c r="I42" s="71">
        <v>0</v>
      </c>
      <c r="J42" s="71">
        <v>0</v>
      </c>
      <c r="K42" s="71">
        <v>0</v>
      </c>
      <c r="L42" s="71"/>
      <c r="M42" s="71"/>
      <c r="N42" s="71"/>
      <c r="O42" s="66">
        <f t="shared" si="5"/>
        <v>0</v>
      </c>
    </row>
    <row r="43" spans="2:15" ht="13.5" thickBot="1">
      <c r="B43" s="68" t="s">
        <v>66</v>
      </c>
      <c r="C43" s="74">
        <f t="shared" ref="C43:N43" si="7">SUM(C33:C42)</f>
        <v>7</v>
      </c>
      <c r="D43" s="74">
        <f t="shared" si="7"/>
        <v>2</v>
      </c>
      <c r="E43" s="74">
        <f t="shared" si="7"/>
        <v>12</v>
      </c>
      <c r="F43" s="74">
        <f t="shared" si="7"/>
        <v>6</v>
      </c>
      <c r="G43" s="74">
        <f t="shared" si="7"/>
        <v>7</v>
      </c>
      <c r="H43" s="74">
        <f t="shared" si="7"/>
        <v>7</v>
      </c>
      <c r="I43" s="74">
        <f t="shared" si="7"/>
        <v>6</v>
      </c>
      <c r="J43" s="74">
        <f t="shared" si="7"/>
        <v>5</v>
      </c>
      <c r="K43" s="74">
        <f t="shared" si="7"/>
        <v>7</v>
      </c>
      <c r="L43" s="74">
        <f t="shared" si="7"/>
        <v>0</v>
      </c>
      <c r="M43" s="74">
        <f t="shared" si="7"/>
        <v>0</v>
      </c>
      <c r="N43" s="74">
        <f t="shared" si="7"/>
        <v>0</v>
      </c>
      <c r="O43" s="66">
        <f>SUM(C43:N43)</f>
        <v>59</v>
      </c>
    </row>
    <row r="44" spans="2:15">
      <c r="B44" s="1"/>
      <c r="C44" s="1"/>
      <c r="D44" s="1"/>
      <c r="E44" s="1"/>
      <c r="F44" s="1"/>
      <c r="G44" s="1"/>
      <c r="H44" s="1"/>
      <c r="I44" s="1"/>
      <c r="J44" s="1"/>
      <c r="K44" s="1"/>
      <c r="L44" s="1"/>
      <c r="M44" s="1"/>
      <c r="N44" s="1"/>
      <c r="O44" s="1"/>
    </row>
    <row r="45" spans="2:15" ht="24" customHeight="1">
      <c r="B45" s="254" t="s">
        <v>80</v>
      </c>
      <c r="C45" s="254"/>
      <c r="D45" s="254"/>
      <c r="E45" s="254"/>
      <c r="F45" s="254"/>
      <c r="G45" s="254"/>
      <c r="H45" s="254"/>
      <c r="I45" s="254"/>
      <c r="J45" s="254"/>
      <c r="K45" s="254"/>
      <c r="L45" s="254"/>
      <c r="M45" s="254"/>
      <c r="N45" s="254"/>
      <c r="O45" s="254"/>
    </row>
    <row r="46" spans="2:15" ht="13.5" thickBot="1">
      <c r="B46" s="1"/>
      <c r="C46" s="1"/>
      <c r="D46" s="1"/>
      <c r="E46" s="1"/>
      <c r="F46" s="1"/>
      <c r="G46" s="1"/>
      <c r="H46" s="1"/>
      <c r="I46" s="1"/>
      <c r="J46" s="1"/>
      <c r="K46" s="1"/>
      <c r="L46" s="1"/>
      <c r="M46" s="1"/>
      <c r="N46" s="1"/>
      <c r="O46" s="1"/>
    </row>
    <row r="47" spans="2:15" ht="13.5" thickBot="1">
      <c r="B47" s="59" t="s">
        <v>53</v>
      </c>
      <c r="C47" s="60" t="s">
        <v>54</v>
      </c>
      <c r="D47" s="60" t="s">
        <v>55</v>
      </c>
      <c r="E47" s="60" t="s">
        <v>56</v>
      </c>
      <c r="F47" s="60" t="s">
        <v>57</v>
      </c>
      <c r="G47" s="60" t="s">
        <v>58</v>
      </c>
      <c r="H47" s="60" t="s">
        <v>59</v>
      </c>
      <c r="I47" s="60" t="s">
        <v>60</v>
      </c>
      <c r="J47" s="60" t="s">
        <v>61</v>
      </c>
      <c r="K47" s="60" t="s">
        <v>62</v>
      </c>
      <c r="L47" s="60" t="s">
        <v>63</v>
      </c>
      <c r="M47" s="60" t="s">
        <v>64</v>
      </c>
      <c r="N47" s="60" t="s">
        <v>65</v>
      </c>
      <c r="O47" s="61" t="s">
        <v>66</v>
      </c>
    </row>
    <row r="48" spans="2:15">
      <c r="B48" s="64" t="s">
        <v>71</v>
      </c>
      <c r="C48" s="70">
        <v>13</v>
      </c>
      <c r="D48" s="70">
        <v>12</v>
      </c>
      <c r="E48" s="71">
        <v>13</v>
      </c>
      <c r="F48" s="71">
        <v>6</v>
      </c>
      <c r="G48" s="71">
        <v>10</v>
      </c>
      <c r="H48" s="71">
        <v>13</v>
      </c>
      <c r="I48" s="71">
        <v>8</v>
      </c>
      <c r="J48" s="71">
        <v>6</v>
      </c>
      <c r="K48" s="71">
        <v>5</v>
      </c>
      <c r="L48" s="71"/>
      <c r="M48" s="71"/>
      <c r="N48" s="71"/>
      <c r="O48" s="66">
        <f>SUM(C48:N48)</f>
        <v>86</v>
      </c>
    </row>
    <row r="49" spans="2:15" ht="13.5" thickBot="1">
      <c r="B49" s="68" t="s">
        <v>66</v>
      </c>
      <c r="C49" s="74">
        <f t="shared" ref="C49:M49" si="8">C48</f>
        <v>13</v>
      </c>
      <c r="D49" s="74">
        <f t="shared" si="8"/>
        <v>12</v>
      </c>
      <c r="E49" s="74">
        <f t="shared" si="8"/>
        <v>13</v>
      </c>
      <c r="F49" s="74">
        <f t="shared" si="8"/>
        <v>6</v>
      </c>
      <c r="G49" s="74">
        <f t="shared" si="8"/>
        <v>10</v>
      </c>
      <c r="H49" s="74">
        <f t="shared" si="8"/>
        <v>13</v>
      </c>
      <c r="I49" s="74">
        <f t="shared" si="8"/>
        <v>8</v>
      </c>
      <c r="J49" s="74">
        <f t="shared" si="8"/>
        <v>6</v>
      </c>
      <c r="K49" s="74">
        <f t="shared" si="8"/>
        <v>5</v>
      </c>
      <c r="L49" s="74">
        <f t="shared" si="8"/>
        <v>0</v>
      </c>
      <c r="M49" s="74">
        <f t="shared" si="8"/>
        <v>0</v>
      </c>
      <c r="N49" s="74">
        <f>N48</f>
        <v>0</v>
      </c>
      <c r="O49" s="66">
        <f>SUM(C49:N49)</f>
        <v>86</v>
      </c>
    </row>
    <row r="50" spans="2:15">
      <c r="B50" s="1"/>
      <c r="C50" s="1"/>
      <c r="D50" s="1"/>
      <c r="E50" s="1"/>
      <c r="F50" s="1"/>
      <c r="G50" s="1"/>
      <c r="H50" s="1"/>
      <c r="I50" s="1"/>
      <c r="J50" s="1"/>
      <c r="K50" s="1"/>
      <c r="L50" s="1"/>
      <c r="M50" s="1"/>
      <c r="N50" s="1"/>
      <c r="O50" s="1"/>
    </row>
    <row r="51" spans="2:15">
      <c r="B51" s="57" t="s">
        <v>44</v>
      </c>
      <c r="C51" s="1"/>
      <c r="D51" s="1"/>
      <c r="E51" s="1"/>
      <c r="F51" s="1"/>
      <c r="G51" s="1"/>
      <c r="H51" s="1"/>
      <c r="I51" s="1"/>
      <c r="J51" s="1"/>
      <c r="K51" s="1"/>
      <c r="L51" s="1"/>
      <c r="M51" s="1"/>
      <c r="N51" s="1"/>
      <c r="O51" s="1"/>
    </row>
    <row r="52" spans="2:15">
      <c r="B52" s="57" t="s">
        <v>45</v>
      </c>
      <c r="C52" s="1"/>
      <c r="D52" s="1"/>
      <c r="E52" s="1"/>
      <c r="F52" s="1"/>
      <c r="G52" s="1"/>
      <c r="H52" s="1"/>
      <c r="I52" s="1"/>
      <c r="J52" s="1"/>
      <c r="K52" s="1"/>
      <c r="L52" s="1"/>
      <c r="M52" s="1"/>
      <c r="N52" s="1"/>
      <c r="O52" s="1"/>
    </row>
    <row r="53" spans="2:15">
      <c r="B53" s="57"/>
      <c r="C53" s="1"/>
      <c r="D53" s="1"/>
      <c r="E53" s="1"/>
      <c r="F53" s="1"/>
      <c r="G53" s="1"/>
      <c r="H53" s="1"/>
      <c r="I53" s="1"/>
      <c r="J53" s="1"/>
      <c r="K53" s="1"/>
      <c r="L53" s="1"/>
      <c r="M53" s="1"/>
      <c r="N53" s="1"/>
      <c r="O53" s="1"/>
    </row>
    <row r="54" spans="2:15">
      <c r="B54" s="55"/>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2"/>
  <sheetViews>
    <sheetView showGridLines="0" view="pageBreakPreview" topLeftCell="B1" zoomScale="120" zoomScaleNormal="100" zoomScaleSheetLayoutView="120" workbookViewId="0">
      <pane xSplit="1" topLeftCell="G1" activePane="topRight" state="frozen"/>
      <selection activeCell="F17" sqref="F17:G17"/>
      <selection pane="topRight" activeCell="L2" sqref="L1:N1048576"/>
    </sheetView>
  </sheetViews>
  <sheetFormatPr baseColWidth="10" defaultRowHeight="12"/>
  <cols>
    <col min="1" max="1" width="3.42578125" style="63" hidden="1" customWidth="1"/>
    <col min="2" max="2" width="21.5703125" style="63" customWidth="1"/>
    <col min="3" max="3" width="10" style="63" bestFit="1" customWidth="1"/>
    <col min="4" max="5" width="10" style="63" customWidth="1"/>
    <col min="6" max="6" width="8.85546875" style="63" customWidth="1"/>
    <col min="7" max="7" width="9.5703125" style="63" customWidth="1"/>
    <col min="8" max="8" width="9.85546875" style="63" customWidth="1"/>
    <col min="9" max="9" width="8.85546875" style="63" customWidth="1"/>
    <col min="10" max="11" width="10.28515625" style="63" customWidth="1"/>
    <col min="12" max="14" width="10.28515625" style="63" hidden="1" customWidth="1"/>
    <col min="15" max="15" width="12.28515625" style="63" bestFit="1" customWidth="1"/>
    <col min="16" max="16" width="13.85546875" style="63" customWidth="1"/>
    <col min="17" max="256" width="11.42578125" style="63"/>
    <col min="257" max="257" width="0" style="63" hidden="1"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0" style="63" hidden="1"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0" style="63" hidden="1"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0" style="63" hidden="1"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0" style="63" hidden="1"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0" style="63" hidden="1"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0" style="63" hidden="1"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0" style="63" hidden="1"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0" style="63" hidden="1"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0" style="63" hidden="1"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0" style="63" hidden="1"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0" style="63" hidden="1"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0" style="63" hidden="1"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0" style="63" hidden="1"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0" style="63" hidden="1"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0" style="63" hidden="1"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0" style="63" hidden="1"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0" style="63" hidden="1"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0" style="63" hidden="1"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0" style="63" hidden="1"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0" style="63" hidden="1"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0" style="63" hidden="1"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0" style="63" hidden="1"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0" style="63" hidden="1"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0" style="63" hidden="1"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0" style="63" hidden="1"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0" style="63" hidden="1"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0" style="63" hidden="1"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0" style="63" hidden="1"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0" style="63" hidden="1"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0" style="63" hidden="1"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0" style="63" hidden="1"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0" style="63" hidden="1"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0" style="63" hidden="1"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0" style="63" hidden="1"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0" style="63" hidden="1"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0" style="63" hidden="1"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0" style="63" hidden="1"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0" style="63" hidden="1"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0" style="63" hidden="1"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0" style="63" hidden="1"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0" style="63" hidden="1"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0" style="63" hidden="1"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0" style="63" hidden="1"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0" style="63" hidden="1"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0" style="63" hidden="1"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0" style="63" hidden="1"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0" style="63" hidden="1"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0" style="63" hidden="1"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0" style="63" hidden="1"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0" style="63" hidden="1"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0" style="63" hidden="1"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0" style="63" hidden="1"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0" style="63" hidden="1"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0" style="63" hidden="1"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0" style="63" hidden="1"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0" style="63" hidden="1"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0" style="63" hidden="1"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0" style="63" hidden="1"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0" style="63" hidden="1"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0" style="63" hidden="1"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0" style="63" hidden="1"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0" style="63" hidden="1"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6" customFormat="1">
      <c r="B1" s="256" t="s">
        <v>85</v>
      </c>
      <c r="C1" s="256"/>
      <c r="D1" s="256"/>
      <c r="E1" s="256"/>
      <c r="F1" s="256"/>
      <c r="G1" s="256"/>
      <c r="H1" s="256"/>
      <c r="I1" s="256"/>
      <c r="J1" s="256"/>
      <c r="K1" s="256"/>
      <c r="L1" s="256"/>
      <c r="M1" s="256"/>
      <c r="N1" s="256"/>
      <c r="O1" s="256"/>
    </row>
    <row r="2" spans="2:43" s="76" customFormat="1" ht="6.75" customHeight="1" thickBot="1">
      <c r="P2" s="77"/>
    </row>
    <row r="3" spans="2:43" s="76" customFormat="1" ht="12.75" thickBot="1">
      <c r="B3" s="59" t="s">
        <v>86</v>
      </c>
      <c r="C3" s="78" t="s">
        <v>54</v>
      </c>
      <c r="D3" s="78" t="s">
        <v>55</v>
      </c>
      <c r="E3" s="78" t="s">
        <v>56</v>
      </c>
      <c r="F3" s="78" t="s">
        <v>57</v>
      </c>
      <c r="G3" s="78" t="s">
        <v>58</v>
      </c>
      <c r="H3" s="78" t="s">
        <v>59</v>
      </c>
      <c r="I3" s="78" t="s">
        <v>60</v>
      </c>
      <c r="J3" s="78" t="s">
        <v>61</v>
      </c>
      <c r="K3" s="78" t="s">
        <v>62</v>
      </c>
      <c r="L3" s="78" t="s">
        <v>63</v>
      </c>
      <c r="M3" s="78" t="s">
        <v>64</v>
      </c>
      <c r="N3" s="78" t="s">
        <v>65</v>
      </c>
      <c r="O3" s="61" t="s">
        <v>66</v>
      </c>
      <c r="P3" s="77"/>
    </row>
    <row r="4" spans="2:43" s="76" customFormat="1" ht="12.75" thickBot="1">
      <c r="B4" s="79" t="s">
        <v>87</v>
      </c>
      <c r="C4" s="80">
        <v>1104207.1399999999</v>
      </c>
      <c r="D4" s="80">
        <v>918977.78</v>
      </c>
      <c r="E4" s="81">
        <v>684626.82539682544</v>
      </c>
      <c r="F4" s="81">
        <v>407020.63492063491</v>
      </c>
      <c r="G4" s="81">
        <v>591360.95238095243</v>
      </c>
      <c r="H4" s="81">
        <v>775800.47619047621</v>
      </c>
      <c r="I4" s="81">
        <v>525059.6825396826</v>
      </c>
      <c r="J4" s="81">
        <v>535297.93650793657</v>
      </c>
      <c r="K4" s="81">
        <v>280546.82539682538</v>
      </c>
      <c r="L4" s="81"/>
      <c r="M4" s="81"/>
      <c r="N4" s="81"/>
      <c r="O4" s="82">
        <f>SUM(C4:N4)</f>
        <v>5822898.2533333339</v>
      </c>
      <c r="P4" s="83"/>
      <c r="Q4" s="84"/>
    </row>
    <row r="5" spans="2:43" s="76" customFormat="1" ht="12.75" thickBot="1">
      <c r="B5" s="64" t="s">
        <v>88</v>
      </c>
      <c r="C5" s="80">
        <v>26900.48</v>
      </c>
      <c r="D5" s="80">
        <v>27078.1</v>
      </c>
      <c r="E5" s="80">
        <v>263629.20634920633</v>
      </c>
      <c r="F5" s="81">
        <v>143137.77777777778</v>
      </c>
      <c r="G5" s="81">
        <v>304409.52380952385</v>
      </c>
      <c r="H5" s="81">
        <v>238854.60317460319</v>
      </c>
      <c r="I5" s="81">
        <v>153801.58730158731</v>
      </c>
      <c r="J5" s="81">
        <v>133573.96825396825</v>
      </c>
      <c r="K5" s="81">
        <v>280293.96825396828</v>
      </c>
      <c r="L5" s="81"/>
      <c r="M5" s="81"/>
      <c r="N5" s="81"/>
      <c r="O5" s="82">
        <f>SUM(C5:N5)</f>
        <v>1571679.2149206351</v>
      </c>
      <c r="P5" s="83"/>
      <c r="Q5" s="84"/>
    </row>
    <row r="6" spans="2:43" s="76" customFormat="1" ht="12.75" thickBot="1">
      <c r="B6" s="85" t="s">
        <v>89</v>
      </c>
      <c r="C6" s="80">
        <v>0</v>
      </c>
      <c r="D6" s="86">
        <v>0</v>
      </c>
      <c r="E6" s="87">
        <v>0</v>
      </c>
      <c r="F6" s="81">
        <v>0</v>
      </c>
      <c r="G6" s="81">
        <v>0</v>
      </c>
      <c r="H6" s="81">
        <v>0</v>
      </c>
      <c r="I6" s="81">
        <v>0</v>
      </c>
      <c r="J6" s="81">
        <v>0</v>
      </c>
      <c r="K6" s="81">
        <v>0</v>
      </c>
      <c r="L6" s="81"/>
      <c r="M6" s="81"/>
      <c r="N6" s="81"/>
      <c r="O6" s="82">
        <f>SUM(C6:N6)</f>
        <v>0</v>
      </c>
      <c r="P6" s="88"/>
      <c r="Q6" s="89"/>
    </row>
    <row r="7" spans="2:43" s="92" customFormat="1" thickBot="1">
      <c r="B7" s="90" t="s">
        <v>66</v>
      </c>
      <c r="C7" s="91">
        <f t="shared" ref="C7:N7" si="0">SUM(C4:C6)</f>
        <v>1131107.6199999999</v>
      </c>
      <c r="D7" s="91">
        <f t="shared" si="0"/>
        <v>946055.88</v>
      </c>
      <c r="E7" s="91">
        <f t="shared" si="0"/>
        <v>948256.03174603172</v>
      </c>
      <c r="F7" s="91">
        <f t="shared" si="0"/>
        <v>550158.41269841266</v>
      </c>
      <c r="G7" s="91">
        <f>SUM(G4:G6)</f>
        <v>895770.47619047621</v>
      </c>
      <c r="H7" s="91">
        <f t="shared" si="0"/>
        <v>1014655.0793650794</v>
      </c>
      <c r="I7" s="91">
        <f t="shared" si="0"/>
        <v>678861.26984126994</v>
      </c>
      <c r="J7" s="91">
        <f t="shared" si="0"/>
        <v>668871.90476190485</v>
      </c>
      <c r="K7" s="91">
        <f t="shared" si="0"/>
        <v>560840.79365079361</v>
      </c>
      <c r="L7" s="91">
        <f t="shared" si="0"/>
        <v>0</v>
      </c>
      <c r="M7" s="91">
        <f t="shared" si="0"/>
        <v>0</v>
      </c>
      <c r="N7" s="91">
        <f t="shared" si="0"/>
        <v>0</v>
      </c>
      <c r="O7" s="82">
        <f>SUM(C7:N7)</f>
        <v>7394577.4682539683</v>
      </c>
    </row>
    <row r="8" spans="2:43" s="76" customFormat="1" ht="9.75" customHeight="1">
      <c r="B8" s="93" t="s">
        <v>90</v>
      </c>
      <c r="C8" s="92"/>
      <c r="D8" s="92"/>
      <c r="E8" s="92"/>
      <c r="F8" s="92"/>
      <c r="G8" s="92"/>
      <c r="H8" s="92"/>
      <c r="I8" s="92"/>
      <c r="J8" s="92"/>
      <c r="K8" s="92"/>
      <c r="L8" s="92"/>
      <c r="M8" s="92"/>
      <c r="N8" s="92"/>
    </row>
    <row r="9" spans="2:43" s="76" customFormat="1">
      <c r="B9" s="93" t="s">
        <v>91</v>
      </c>
    </row>
    <row r="10" spans="2:43" s="76" customFormat="1">
      <c r="B10" s="255" t="s">
        <v>92</v>
      </c>
      <c r="C10" s="255"/>
      <c r="D10" s="255"/>
      <c r="E10" s="255"/>
      <c r="F10" s="255"/>
      <c r="G10" s="255"/>
      <c r="H10" s="255"/>
      <c r="I10" s="255"/>
      <c r="J10" s="255"/>
      <c r="K10" s="255"/>
      <c r="L10" s="255"/>
      <c r="M10" s="255"/>
      <c r="N10" s="255"/>
      <c r="O10" s="255"/>
    </row>
    <row r="11" spans="2:43" s="76" customFormat="1" ht="12.75" thickBot="1">
      <c r="B11" s="77"/>
      <c r="C11" s="77"/>
      <c r="D11" s="77"/>
      <c r="E11" s="77"/>
      <c r="F11" s="77"/>
      <c r="G11" s="77"/>
      <c r="H11" s="77"/>
      <c r="I11" s="77"/>
      <c r="J11" s="77"/>
      <c r="K11" s="77"/>
      <c r="L11" s="77"/>
      <c r="M11" s="77"/>
      <c r="N11" s="77"/>
      <c r="O11" s="77"/>
    </row>
    <row r="12" spans="2:43" s="76" customFormat="1">
      <c r="B12" s="94" t="s">
        <v>86</v>
      </c>
      <c r="C12" s="95" t="s">
        <v>54</v>
      </c>
      <c r="D12" s="95" t="s">
        <v>55</v>
      </c>
      <c r="E12" s="95" t="s">
        <v>56</v>
      </c>
      <c r="F12" s="95" t="s">
        <v>57</v>
      </c>
      <c r="G12" s="95" t="s">
        <v>58</v>
      </c>
      <c r="H12" s="95" t="s">
        <v>59</v>
      </c>
      <c r="I12" s="95" t="s">
        <v>60</v>
      </c>
      <c r="J12" s="95" t="s">
        <v>61</v>
      </c>
      <c r="K12" s="95" t="s">
        <v>62</v>
      </c>
      <c r="L12" s="95" t="s">
        <v>63</v>
      </c>
      <c r="M12" s="95" t="s">
        <v>64</v>
      </c>
      <c r="N12" s="95" t="s">
        <v>65</v>
      </c>
      <c r="O12" s="96" t="s">
        <v>66</v>
      </c>
      <c r="P12" s="77"/>
    </row>
    <row r="13" spans="2:43" s="76" customFormat="1" ht="35.25" customHeight="1">
      <c r="B13" s="97" t="s">
        <v>93</v>
      </c>
      <c r="C13" s="80">
        <v>137822</v>
      </c>
      <c r="D13" s="80">
        <v>109792.08500000001</v>
      </c>
      <c r="E13" s="80">
        <v>165983.32800000001</v>
      </c>
      <c r="F13" s="80">
        <v>136860.53200000001</v>
      </c>
      <c r="G13" s="80">
        <v>142179.29800000001</v>
      </c>
      <c r="H13" s="80">
        <v>143827.264</v>
      </c>
      <c r="I13" s="98">
        <v>129935.899</v>
      </c>
      <c r="J13" s="98">
        <v>147534.50200000001</v>
      </c>
      <c r="K13" s="98">
        <v>117197.447</v>
      </c>
      <c r="L13" s="98"/>
      <c r="M13" s="98"/>
      <c r="N13" s="99"/>
      <c r="O13" s="100">
        <f>SUM(C13:N13)</f>
        <v>1231132.355</v>
      </c>
      <c r="P13" s="77"/>
    </row>
    <row r="14" spans="2:43" s="76" customFormat="1" ht="36.75" customHeight="1">
      <c r="B14" s="97" t="s">
        <v>94</v>
      </c>
      <c r="C14" s="80">
        <v>8795</v>
      </c>
      <c r="D14" s="80">
        <v>8857.2119999999995</v>
      </c>
      <c r="E14" s="80">
        <v>7244.3440000000001</v>
      </c>
      <c r="F14" s="80">
        <v>8282.5759999999991</v>
      </c>
      <c r="G14" s="80">
        <v>14946.906999999999</v>
      </c>
      <c r="H14" s="80">
        <v>14489.495999999999</v>
      </c>
      <c r="I14" s="98">
        <v>21700.755000000001</v>
      </c>
      <c r="J14" s="98">
        <v>14103</v>
      </c>
      <c r="K14" s="98">
        <v>11202.498</v>
      </c>
      <c r="L14" s="98"/>
      <c r="M14" s="98"/>
      <c r="N14" s="99"/>
      <c r="O14" s="100">
        <f>SUM(C14:N14)</f>
        <v>109621.788</v>
      </c>
      <c r="P14" s="77"/>
    </row>
    <row r="15" spans="2:43" s="76" customFormat="1" ht="36">
      <c r="B15" s="101" t="s">
        <v>95</v>
      </c>
      <c r="C15" s="80">
        <v>1809</v>
      </c>
      <c r="D15" s="80">
        <v>1300</v>
      </c>
      <c r="E15" s="80">
        <v>1303.136</v>
      </c>
      <c r="F15" s="80">
        <v>1131.3889999999999</v>
      </c>
      <c r="G15" s="80">
        <v>2142.681</v>
      </c>
      <c r="H15" s="80">
        <v>2050.4450000000002</v>
      </c>
      <c r="I15" s="98">
        <v>2032.61</v>
      </c>
      <c r="J15" s="98">
        <v>2032.61</v>
      </c>
      <c r="K15" s="98">
        <v>1943.1880000000001</v>
      </c>
      <c r="L15" s="98"/>
      <c r="M15" s="98"/>
      <c r="N15" s="99"/>
      <c r="O15" s="100">
        <f>SUM(C15:N15)</f>
        <v>15745.059000000001</v>
      </c>
      <c r="P15" s="77"/>
    </row>
    <row r="16" spans="2:43" s="76" customFormat="1" ht="12.75" thickBot="1">
      <c r="B16" s="102" t="s">
        <v>66</v>
      </c>
      <c r="C16" s="91">
        <f t="shared" ref="C16:N16" si="1">SUM(C13:C15)</f>
        <v>148426</v>
      </c>
      <c r="D16" s="91">
        <f t="shared" si="1"/>
        <v>119949.29700000001</v>
      </c>
      <c r="E16" s="103">
        <f t="shared" si="1"/>
        <v>174530.80800000002</v>
      </c>
      <c r="F16" s="103">
        <f t="shared" si="1"/>
        <v>146274.497</v>
      </c>
      <c r="G16" s="103">
        <f t="shared" si="1"/>
        <v>159268.88600000003</v>
      </c>
      <c r="H16" s="103">
        <f>SUM(H13:H15)</f>
        <v>160367.20500000002</v>
      </c>
      <c r="I16" s="103">
        <f t="shared" si="1"/>
        <v>153669.264</v>
      </c>
      <c r="J16" s="103">
        <f t="shared" si="1"/>
        <v>163670.11199999999</v>
      </c>
      <c r="K16" s="103">
        <f t="shared" si="1"/>
        <v>130343.133</v>
      </c>
      <c r="L16" s="103">
        <f t="shared" si="1"/>
        <v>0</v>
      </c>
      <c r="M16" s="103">
        <f t="shared" si="1"/>
        <v>0</v>
      </c>
      <c r="N16" s="103">
        <f t="shared" si="1"/>
        <v>0</v>
      </c>
      <c r="O16" s="100">
        <f>SUM(C16:N16)</f>
        <v>1356499.202</v>
      </c>
      <c r="P16" s="77"/>
      <c r="Q16" s="77"/>
      <c r="R16" s="77"/>
      <c r="S16" s="77"/>
      <c r="T16" s="77"/>
      <c r="U16" s="77"/>
      <c r="V16" s="77"/>
      <c r="W16" s="77"/>
      <c r="X16" s="77"/>
      <c r="Y16" s="77"/>
      <c r="Z16" s="77"/>
      <c r="AA16" s="77"/>
      <c r="AC16" s="77"/>
      <c r="AD16" s="77"/>
      <c r="AE16" s="77"/>
      <c r="AF16" s="77"/>
      <c r="AG16" s="77"/>
      <c r="AH16" s="77"/>
      <c r="AI16" s="77"/>
      <c r="AJ16" s="77"/>
      <c r="AK16" s="77"/>
      <c r="AL16" s="77"/>
      <c r="AM16" s="77"/>
      <c r="AN16" s="77"/>
      <c r="AO16" s="77"/>
      <c r="AP16" s="77"/>
      <c r="AQ16" s="77"/>
    </row>
    <row r="17" spans="2:17" s="76" customFormat="1">
      <c r="B17" s="93" t="s">
        <v>90</v>
      </c>
      <c r="C17" s="93"/>
      <c r="D17" s="93"/>
      <c r="E17" s="93"/>
      <c r="F17" s="93"/>
      <c r="G17" s="93"/>
      <c r="H17" s="93"/>
      <c r="I17" s="93"/>
      <c r="J17" s="104"/>
      <c r="K17" s="104"/>
      <c r="L17" s="104"/>
      <c r="M17" s="104"/>
      <c r="N17" s="104"/>
    </row>
    <row r="18" spans="2:17" s="105" customFormat="1">
      <c r="B18" s="93" t="s">
        <v>96</v>
      </c>
    </row>
    <row r="19" spans="2:17" s="105" customFormat="1">
      <c r="B19" s="93" t="s">
        <v>97</v>
      </c>
    </row>
    <row r="20" spans="2:17" s="76" customFormat="1" ht="5.25" customHeight="1">
      <c r="B20" s="106"/>
    </row>
    <row r="21" spans="2:17" s="76" customFormat="1">
      <c r="B21" s="255" t="s">
        <v>98</v>
      </c>
      <c r="C21" s="255"/>
      <c r="D21" s="255"/>
      <c r="E21" s="255"/>
      <c r="F21" s="255"/>
      <c r="G21" s="255"/>
      <c r="H21" s="255"/>
      <c r="I21" s="255"/>
      <c r="J21" s="255"/>
      <c r="K21" s="255"/>
      <c r="L21" s="255"/>
      <c r="M21" s="255"/>
      <c r="N21" s="255"/>
      <c r="O21" s="255"/>
    </row>
    <row r="22" spans="2:17" s="76" customFormat="1" ht="6.75" customHeight="1" thickBot="1">
      <c r="B22" s="107"/>
      <c r="C22" s="107"/>
      <c r="D22" s="107"/>
      <c r="E22" s="107"/>
      <c r="F22" s="107"/>
      <c r="G22" s="107"/>
      <c r="H22" s="107"/>
      <c r="I22" s="107"/>
      <c r="J22" s="107"/>
      <c r="K22" s="107"/>
      <c r="L22" s="107"/>
      <c r="M22" s="107"/>
      <c r="N22" s="107"/>
    </row>
    <row r="23" spans="2:17" s="76" customFormat="1">
      <c r="B23" s="108" t="s">
        <v>99</v>
      </c>
      <c r="C23" s="109" t="s">
        <v>54</v>
      </c>
      <c r="D23" s="109" t="s">
        <v>55</v>
      </c>
      <c r="E23" s="109" t="s">
        <v>56</v>
      </c>
      <c r="F23" s="109" t="s">
        <v>57</v>
      </c>
      <c r="G23" s="109" t="s">
        <v>58</v>
      </c>
      <c r="H23" s="109" t="s">
        <v>59</v>
      </c>
      <c r="I23" s="109" t="s">
        <v>60</v>
      </c>
      <c r="J23" s="109" t="s">
        <v>61</v>
      </c>
      <c r="K23" s="109" t="s">
        <v>62</v>
      </c>
      <c r="L23" s="109" t="s">
        <v>63</v>
      </c>
      <c r="M23" s="109" t="s">
        <v>64</v>
      </c>
      <c r="N23" s="109" t="s">
        <v>65</v>
      </c>
      <c r="O23" s="110" t="s">
        <v>66</v>
      </c>
    </row>
    <row r="24" spans="2:17">
      <c r="B24" s="111" t="s">
        <v>100</v>
      </c>
      <c r="C24" s="112">
        <v>28823.317999999999</v>
      </c>
      <c r="D24" s="112">
        <v>14693.68</v>
      </c>
      <c r="E24" s="113">
        <v>28771.524999999998</v>
      </c>
      <c r="F24" s="113">
        <v>32738.415999999997</v>
      </c>
      <c r="G24" s="113">
        <v>19008.311999999998</v>
      </c>
      <c r="H24" s="113">
        <v>40451.152999999998</v>
      </c>
      <c r="I24" s="113">
        <v>33677.261999999995</v>
      </c>
      <c r="J24" s="113">
        <v>37558.58</v>
      </c>
      <c r="K24" s="114">
        <v>28265.57</v>
      </c>
      <c r="L24" s="114"/>
      <c r="M24" s="114"/>
      <c r="N24" s="113"/>
      <c r="O24" s="115">
        <f>SUM(C24:N24)</f>
        <v>263987.81599999999</v>
      </c>
      <c r="Q24" s="116"/>
    </row>
    <row r="25" spans="2:17" ht="12.75" thickBot="1">
      <c r="B25" s="102" t="s">
        <v>66</v>
      </c>
      <c r="C25" s="117">
        <f t="shared" ref="C25:H25" si="2">SUM(C24:C24)</f>
        <v>28823.317999999999</v>
      </c>
      <c r="D25" s="117">
        <f t="shared" si="2"/>
        <v>14693.68</v>
      </c>
      <c r="E25" s="117">
        <f t="shared" si="2"/>
        <v>28771.524999999998</v>
      </c>
      <c r="F25" s="117">
        <f t="shared" si="2"/>
        <v>32738.415999999997</v>
      </c>
      <c r="G25" s="117">
        <f t="shared" si="2"/>
        <v>19008.311999999998</v>
      </c>
      <c r="H25" s="117">
        <f t="shared" si="2"/>
        <v>40451.152999999998</v>
      </c>
      <c r="I25" s="117">
        <f t="shared" ref="I25:N25" si="3">SUM(I24:I24)</f>
        <v>33677.261999999995</v>
      </c>
      <c r="J25" s="117">
        <f t="shared" si="3"/>
        <v>37558.58</v>
      </c>
      <c r="K25" s="117">
        <f t="shared" si="3"/>
        <v>28265.57</v>
      </c>
      <c r="L25" s="117">
        <f t="shared" si="3"/>
        <v>0</v>
      </c>
      <c r="M25" s="117">
        <f t="shared" si="3"/>
        <v>0</v>
      </c>
      <c r="N25" s="117">
        <f t="shared" si="3"/>
        <v>0</v>
      </c>
      <c r="O25" s="115">
        <f>SUM(C25:N25)</f>
        <v>263987.81599999999</v>
      </c>
    </row>
    <row r="26" spans="2:17" s="76" customFormat="1">
      <c r="B26" s="93" t="s">
        <v>91</v>
      </c>
    </row>
    <row r="27" spans="2:17" s="76" customFormat="1">
      <c r="B27" s="93" t="s">
        <v>90</v>
      </c>
    </row>
    <row r="28" spans="2:17" s="76" customFormat="1">
      <c r="B28" s="255" t="s">
        <v>101</v>
      </c>
      <c r="C28" s="255"/>
      <c r="D28" s="255"/>
      <c r="E28" s="255"/>
      <c r="F28" s="255"/>
      <c r="G28" s="255"/>
      <c r="H28" s="255"/>
      <c r="I28" s="255"/>
      <c r="J28" s="255"/>
      <c r="K28" s="255"/>
      <c r="L28" s="255"/>
      <c r="M28" s="255"/>
      <c r="N28" s="255"/>
      <c r="O28" s="255"/>
    </row>
    <row r="29" spans="2:17" s="76" customFormat="1" ht="4.5" customHeight="1" thickBot="1"/>
    <row r="30" spans="2:17" s="76" customFormat="1">
      <c r="B30" s="108" t="s">
        <v>99</v>
      </c>
      <c r="C30" s="109" t="s">
        <v>54</v>
      </c>
      <c r="D30" s="109" t="s">
        <v>55</v>
      </c>
      <c r="E30" s="109" t="s">
        <v>56</v>
      </c>
      <c r="F30" s="109" t="s">
        <v>57</v>
      </c>
      <c r="G30" s="109" t="s">
        <v>58</v>
      </c>
      <c r="H30" s="109" t="s">
        <v>59</v>
      </c>
      <c r="I30" s="109" t="s">
        <v>60</v>
      </c>
      <c r="J30" s="109" t="s">
        <v>61</v>
      </c>
      <c r="K30" s="109" t="s">
        <v>62</v>
      </c>
      <c r="L30" s="109" t="s">
        <v>63</v>
      </c>
      <c r="M30" s="109" t="s">
        <v>64</v>
      </c>
      <c r="N30" s="109" t="s">
        <v>65</v>
      </c>
      <c r="O30" s="110" t="s">
        <v>66</v>
      </c>
    </row>
    <row r="31" spans="2:17" s="77" customFormat="1" ht="14.25" customHeight="1">
      <c r="B31" s="64" t="s">
        <v>102</v>
      </c>
      <c r="C31" s="118">
        <v>0</v>
      </c>
      <c r="D31" s="118">
        <v>92.78</v>
      </c>
      <c r="E31" s="118">
        <v>419.03537999999998</v>
      </c>
      <c r="F31" s="118">
        <v>1412.579</v>
      </c>
      <c r="G31" s="118">
        <v>1144.2149999999999</v>
      </c>
      <c r="H31" s="118">
        <v>1164.385</v>
      </c>
      <c r="I31" s="118">
        <v>1784.25</v>
      </c>
      <c r="J31" s="118">
        <v>0</v>
      </c>
      <c r="K31" s="118">
        <v>2002</v>
      </c>
      <c r="L31" s="118"/>
      <c r="M31" s="118"/>
      <c r="N31" s="118"/>
      <c r="O31" s="119">
        <f>SUM(C31:N31)</f>
        <v>8019.2443800000001</v>
      </c>
    </row>
    <row r="32" spans="2:17" s="77" customFormat="1" ht="14.25" customHeight="1">
      <c r="B32" s="64" t="s">
        <v>103</v>
      </c>
      <c r="C32" s="118">
        <v>0</v>
      </c>
      <c r="D32" s="118">
        <v>0</v>
      </c>
      <c r="E32" s="118">
        <v>0</v>
      </c>
      <c r="F32" s="118">
        <v>500.01</v>
      </c>
      <c r="G32" s="118">
        <v>19.899999999999999</v>
      </c>
      <c r="H32" s="118">
        <v>0</v>
      </c>
      <c r="I32" s="118">
        <v>0</v>
      </c>
      <c r="J32" s="118">
        <v>0</v>
      </c>
      <c r="K32" s="118">
        <v>0</v>
      </c>
      <c r="L32" s="118"/>
      <c r="M32" s="118"/>
      <c r="N32" s="118"/>
      <c r="O32" s="119">
        <f>SUM(C32:N32)</f>
        <v>519.91</v>
      </c>
    </row>
    <row r="33" spans="2:16" s="77" customFormat="1" ht="14.25" customHeight="1">
      <c r="B33" s="64" t="s">
        <v>104</v>
      </c>
      <c r="C33" s="118">
        <v>0</v>
      </c>
      <c r="D33" s="118">
        <v>0</v>
      </c>
      <c r="E33" s="118">
        <v>0</v>
      </c>
      <c r="F33" s="118">
        <v>0</v>
      </c>
      <c r="G33" s="118">
        <v>0</v>
      </c>
      <c r="H33" s="118">
        <v>0</v>
      </c>
      <c r="I33" s="118">
        <v>0</v>
      </c>
      <c r="J33" s="118">
        <v>0</v>
      </c>
      <c r="K33" s="118">
        <v>0</v>
      </c>
      <c r="L33" s="118"/>
      <c r="M33" s="118"/>
      <c r="N33" s="118"/>
      <c r="O33" s="119">
        <f t="shared" ref="O33:O39" si="4">SUM(C33:N33)</f>
        <v>0</v>
      </c>
    </row>
    <row r="34" spans="2:16" s="1" customFormat="1" ht="14.25" customHeight="1">
      <c r="B34" s="111" t="s">
        <v>105</v>
      </c>
      <c r="C34" s="112">
        <v>0</v>
      </c>
      <c r="D34" s="112">
        <v>0</v>
      </c>
      <c r="E34" s="112">
        <v>0</v>
      </c>
      <c r="F34" s="112">
        <v>27492.51</v>
      </c>
      <c r="G34" s="112">
        <v>0</v>
      </c>
      <c r="H34" s="112">
        <v>0</v>
      </c>
      <c r="I34" s="112">
        <v>0</v>
      </c>
      <c r="J34" s="112">
        <v>0</v>
      </c>
      <c r="K34" s="112">
        <v>15614.97</v>
      </c>
      <c r="L34" s="112"/>
      <c r="M34" s="112"/>
      <c r="N34" s="112"/>
      <c r="O34" s="119">
        <f t="shared" si="4"/>
        <v>43107.479999999996</v>
      </c>
    </row>
    <row r="35" spans="2:16" s="76" customFormat="1" ht="14.25" customHeight="1">
      <c r="B35" s="120" t="s">
        <v>106</v>
      </c>
      <c r="C35" s="121">
        <v>0</v>
      </c>
      <c r="D35" s="121">
        <v>0</v>
      </c>
      <c r="E35" s="121">
        <v>53.532879999999999</v>
      </c>
      <c r="F35" s="121">
        <v>0</v>
      </c>
      <c r="G35" s="121">
        <v>0</v>
      </c>
      <c r="H35" s="121">
        <v>0</v>
      </c>
      <c r="I35" s="121">
        <v>92.906999999999996</v>
      </c>
      <c r="J35" s="121">
        <v>0</v>
      </c>
      <c r="K35" s="121">
        <v>0</v>
      </c>
      <c r="L35" s="121"/>
      <c r="M35" s="121"/>
      <c r="N35" s="121"/>
      <c r="O35" s="119">
        <f t="shared" si="4"/>
        <v>146.43987999999999</v>
      </c>
    </row>
    <row r="36" spans="2:16" s="77" customFormat="1" ht="14.25" customHeight="1">
      <c r="B36" s="132" t="s">
        <v>107</v>
      </c>
      <c r="C36" s="118">
        <v>0</v>
      </c>
      <c r="D36" s="118">
        <v>0</v>
      </c>
      <c r="E36" s="118">
        <v>6</v>
      </c>
      <c r="F36" s="118">
        <v>0</v>
      </c>
      <c r="G36" s="118">
        <v>0</v>
      </c>
      <c r="H36" s="118">
        <v>0</v>
      </c>
      <c r="I36" s="118">
        <v>1</v>
      </c>
      <c r="J36" s="118">
        <v>0</v>
      </c>
      <c r="K36" s="118">
        <v>0</v>
      </c>
      <c r="L36" s="118"/>
      <c r="M36" s="118"/>
      <c r="N36" s="118"/>
      <c r="O36" s="119">
        <f t="shared" si="4"/>
        <v>7</v>
      </c>
    </row>
    <row r="37" spans="2:16" s="76" customFormat="1" ht="14.25" customHeight="1">
      <c r="B37" s="128" t="s">
        <v>108</v>
      </c>
      <c r="C37" s="127">
        <f>SUM(C38)</f>
        <v>5200</v>
      </c>
      <c r="D37" s="127">
        <f t="shared" ref="D37:N37" si="5">SUM(D38)</f>
        <v>0</v>
      </c>
      <c r="E37" s="127">
        <f t="shared" si="5"/>
        <v>5115.79</v>
      </c>
      <c r="F37" s="127">
        <f t="shared" si="5"/>
        <v>0</v>
      </c>
      <c r="G37" s="127">
        <f t="shared" si="5"/>
        <v>0</v>
      </c>
      <c r="H37" s="127">
        <f t="shared" si="5"/>
        <v>6113.7960000000003</v>
      </c>
      <c r="I37" s="127">
        <f t="shared" si="5"/>
        <v>0</v>
      </c>
      <c r="J37" s="127">
        <f t="shared" si="5"/>
        <v>5238.6379999999999</v>
      </c>
      <c r="K37" s="127">
        <f t="shared" si="5"/>
        <v>5284.7209999999995</v>
      </c>
      <c r="L37" s="127">
        <f t="shared" si="5"/>
        <v>0</v>
      </c>
      <c r="M37" s="127">
        <f t="shared" si="5"/>
        <v>0</v>
      </c>
      <c r="N37" s="127">
        <f t="shared" si="5"/>
        <v>0</v>
      </c>
      <c r="O37" s="119">
        <f t="shared" ref="O37" si="6">SUM(C37:N37)</f>
        <v>26952.945</v>
      </c>
    </row>
    <row r="38" spans="2:16" s="76" customFormat="1" ht="14.25" customHeight="1">
      <c r="B38" s="133" t="s">
        <v>118</v>
      </c>
      <c r="C38" s="112">
        <v>5200</v>
      </c>
      <c r="D38" s="112">
        <v>0</v>
      </c>
      <c r="E38" s="112">
        <v>5115.79</v>
      </c>
      <c r="F38" s="112">
        <v>0</v>
      </c>
      <c r="G38" s="112">
        <v>0</v>
      </c>
      <c r="H38" s="112">
        <v>6113.7960000000003</v>
      </c>
      <c r="I38" s="112">
        <v>0</v>
      </c>
      <c r="J38" s="112">
        <v>5238.6379999999999</v>
      </c>
      <c r="K38" s="112">
        <v>5284.7209999999995</v>
      </c>
      <c r="L38" s="112"/>
      <c r="M38" s="112"/>
      <c r="N38" s="112"/>
      <c r="O38" s="119">
        <f t="shared" si="4"/>
        <v>26952.945</v>
      </c>
    </row>
    <row r="39" spans="2:16" s="76" customFormat="1" ht="15" customHeight="1" thickBot="1">
      <c r="B39" s="102" t="s">
        <v>66</v>
      </c>
      <c r="C39" s="117">
        <f>+C37+C31+C35+C34+C32</f>
        <v>5200</v>
      </c>
      <c r="D39" s="117">
        <f t="shared" ref="D39:N39" si="7">+D37+D31+D35+D34+D32</f>
        <v>92.78</v>
      </c>
      <c r="E39" s="117">
        <f t="shared" si="7"/>
        <v>5588.35826</v>
      </c>
      <c r="F39" s="117">
        <f t="shared" si="7"/>
        <v>29405.098999999998</v>
      </c>
      <c r="G39" s="117">
        <f t="shared" si="7"/>
        <v>1164.115</v>
      </c>
      <c r="H39" s="117">
        <f t="shared" si="7"/>
        <v>7278.1810000000005</v>
      </c>
      <c r="I39" s="117">
        <f t="shared" si="7"/>
        <v>1877.1569999999999</v>
      </c>
      <c r="J39" s="117">
        <f t="shared" si="7"/>
        <v>5238.6379999999999</v>
      </c>
      <c r="K39" s="117">
        <f t="shared" si="7"/>
        <v>22901.690999999999</v>
      </c>
      <c r="L39" s="117">
        <f t="shared" si="7"/>
        <v>0</v>
      </c>
      <c r="M39" s="117">
        <f t="shared" si="7"/>
        <v>0</v>
      </c>
      <c r="N39" s="117">
        <f t="shared" si="7"/>
        <v>0</v>
      </c>
      <c r="O39" s="119">
        <f t="shared" si="4"/>
        <v>78746.019260000001</v>
      </c>
      <c r="P39" s="77"/>
    </row>
    <row r="40" spans="2:16" s="76" customFormat="1">
      <c r="B40" s="93" t="s">
        <v>91</v>
      </c>
      <c r="C40" s="107"/>
      <c r="D40" s="107"/>
      <c r="E40" s="107"/>
      <c r="F40" s="107"/>
      <c r="G40" s="107"/>
      <c r="H40" s="107"/>
      <c r="I40" s="107"/>
      <c r="J40" s="107"/>
      <c r="K40" s="107"/>
      <c r="L40" s="107"/>
      <c r="M40" s="107"/>
      <c r="N40" s="107"/>
    </row>
    <row r="41" spans="2:16" s="76" customFormat="1" ht="5.25" customHeight="1">
      <c r="B41" s="106"/>
      <c r="C41" s="107"/>
      <c r="D41" s="107"/>
      <c r="E41" s="107"/>
      <c r="F41" s="107"/>
      <c r="G41" s="107"/>
      <c r="H41" s="107"/>
      <c r="I41" s="107"/>
      <c r="J41" s="107"/>
      <c r="K41" s="107"/>
      <c r="L41" s="107"/>
      <c r="M41" s="107"/>
      <c r="N41" s="107"/>
    </row>
    <row r="42" spans="2:16" s="76" customFormat="1">
      <c r="B42" s="255" t="s">
        <v>109</v>
      </c>
      <c r="C42" s="255"/>
      <c r="D42" s="255"/>
      <c r="E42" s="255"/>
      <c r="F42" s="255"/>
      <c r="G42" s="255"/>
      <c r="H42" s="255"/>
      <c r="I42" s="255"/>
      <c r="J42" s="255"/>
      <c r="K42" s="255"/>
      <c r="L42" s="255"/>
      <c r="M42" s="255"/>
      <c r="N42" s="255"/>
      <c r="O42" s="255"/>
    </row>
    <row r="43" spans="2:16" s="76" customFormat="1" ht="4.5" customHeight="1" thickBot="1">
      <c r="B43" s="107"/>
      <c r="C43" s="107"/>
      <c r="D43" s="107"/>
      <c r="E43" s="107"/>
      <c r="F43" s="107"/>
      <c r="G43" s="107"/>
      <c r="H43" s="107"/>
      <c r="I43" s="107"/>
      <c r="J43" s="107"/>
      <c r="K43" s="107"/>
      <c r="L43" s="107"/>
      <c r="M43" s="107"/>
      <c r="N43" s="107"/>
    </row>
    <row r="44" spans="2:16" s="76" customFormat="1">
      <c r="B44" s="108" t="s">
        <v>99</v>
      </c>
      <c r="C44" s="109" t="s">
        <v>54</v>
      </c>
      <c r="D44" s="109" t="s">
        <v>55</v>
      </c>
      <c r="E44" s="109" t="s">
        <v>56</v>
      </c>
      <c r="F44" s="109" t="s">
        <v>57</v>
      </c>
      <c r="G44" s="109" t="s">
        <v>58</v>
      </c>
      <c r="H44" s="109" t="s">
        <v>59</v>
      </c>
      <c r="I44" s="109" t="s">
        <v>60</v>
      </c>
      <c r="J44" s="109" t="s">
        <v>61</v>
      </c>
      <c r="K44" s="109" t="s">
        <v>62</v>
      </c>
      <c r="L44" s="109" t="s">
        <v>63</v>
      </c>
      <c r="M44" s="109" t="s">
        <v>64</v>
      </c>
      <c r="N44" s="109" t="s">
        <v>65</v>
      </c>
      <c r="O44" s="110" t="s">
        <v>66</v>
      </c>
    </row>
    <row r="45" spans="2:16" s="76" customFormat="1">
      <c r="B45" s="132" t="s">
        <v>110</v>
      </c>
      <c r="C45" s="112">
        <v>23</v>
      </c>
      <c r="D45" s="112">
        <v>66.625</v>
      </c>
      <c r="E45" s="112">
        <v>273</v>
      </c>
      <c r="F45" s="112">
        <v>160.01</v>
      </c>
      <c r="G45" s="112">
        <v>101.5</v>
      </c>
      <c r="H45" s="112">
        <v>11.5</v>
      </c>
      <c r="I45" s="112">
        <v>55.7</v>
      </c>
      <c r="J45" s="112">
        <v>214</v>
      </c>
      <c r="K45" s="112">
        <v>18.399999999999999</v>
      </c>
      <c r="L45" s="112"/>
      <c r="M45" s="112"/>
      <c r="N45" s="112"/>
      <c r="O45" s="119">
        <f t="shared" ref="O45:O55" si="8">SUM(C45:N45)</f>
        <v>923.73500000000001</v>
      </c>
    </row>
    <row r="46" spans="2:16" s="76" customFormat="1">
      <c r="B46" s="132" t="s">
        <v>111</v>
      </c>
      <c r="C46" s="112">
        <v>160.68</v>
      </c>
      <c r="D46" s="112">
        <v>423.291</v>
      </c>
      <c r="E46" s="112">
        <v>574.90599999999995</v>
      </c>
      <c r="F46" s="112">
        <v>858.17100000000005</v>
      </c>
      <c r="G46" s="112">
        <v>1338.6510000000001</v>
      </c>
      <c r="H46" s="112">
        <v>477.19200000000001</v>
      </c>
      <c r="I46" s="112">
        <v>2049.7269999999999</v>
      </c>
      <c r="J46" s="112">
        <v>725.7</v>
      </c>
      <c r="K46" s="112">
        <v>307.09300000000002</v>
      </c>
      <c r="L46" s="112"/>
      <c r="M46" s="112"/>
      <c r="N46" s="112"/>
      <c r="O46" s="119">
        <f t="shared" si="8"/>
        <v>6915.4110000000001</v>
      </c>
    </row>
    <row r="47" spans="2:16" s="77" customFormat="1">
      <c r="B47" s="137" t="s">
        <v>123</v>
      </c>
      <c r="C47" s="138">
        <v>0</v>
      </c>
      <c r="D47" s="138">
        <v>0</v>
      </c>
      <c r="E47" s="138">
        <v>0</v>
      </c>
      <c r="F47" s="138">
        <v>0</v>
      </c>
      <c r="G47" s="138">
        <v>0</v>
      </c>
      <c r="H47" s="138">
        <v>0</v>
      </c>
      <c r="I47" s="121">
        <v>0</v>
      </c>
      <c r="J47" s="121">
        <v>0</v>
      </c>
      <c r="K47" s="121">
        <v>0</v>
      </c>
      <c r="L47" s="121"/>
      <c r="M47" s="121"/>
      <c r="N47" s="121"/>
      <c r="O47" s="119">
        <f t="shared" ref="O47" si="9">SUM(C47:N47)</f>
        <v>0</v>
      </c>
    </row>
    <row r="48" spans="2:16" s="77" customFormat="1">
      <c r="B48" s="137" t="s">
        <v>124</v>
      </c>
      <c r="C48" s="138">
        <v>0</v>
      </c>
      <c r="D48" s="138">
        <v>48</v>
      </c>
      <c r="E48" s="138">
        <v>0</v>
      </c>
      <c r="F48" s="138">
        <v>150</v>
      </c>
      <c r="G48" s="138">
        <v>0</v>
      </c>
      <c r="H48" s="138">
        <v>133</v>
      </c>
      <c r="I48" s="121">
        <v>0</v>
      </c>
      <c r="J48" s="121">
        <v>0</v>
      </c>
      <c r="K48" s="121">
        <v>0</v>
      </c>
      <c r="L48" s="121"/>
      <c r="M48" s="121"/>
      <c r="N48" s="121"/>
      <c r="O48" s="119">
        <f t="shared" si="8"/>
        <v>331</v>
      </c>
    </row>
    <row r="49" spans="2:15" s="76" customFormat="1">
      <c r="B49" s="120" t="s">
        <v>112</v>
      </c>
      <c r="C49" s="112">
        <v>0</v>
      </c>
      <c r="D49" s="112">
        <v>0</v>
      </c>
      <c r="E49" s="112">
        <v>0</v>
      </c>
      <c r="F49" s="112">
        <v>0</v>
      </c>
      <c r="G49" s="112">
        <v>0</v>
      </c>
      <c r="H49" s="112">
        <v>150</v>
      </c>
      <c r="I49" s="112">
        <f>92.907+2.5+1.82</f>
        <v>97.22699999999999</v>
      </c>
      <c r="J49" s="112">
        <v>0</v>
      </c>
      <c r="K49" s="112">
        <v>0</v>
      </c>
      <c r="L49" s="112"/>
      <c r="M49" s="112"/>
      <c r="N49" s="112"/>
      <c r="O49" s="119">
        <f t="shared" si="8"/>
        <v>247.22699999999998</v>
      </c>
    </row>
    <row r="50" spans="2:15" s="76" customFormat="1">
      <c r="B50" s="134" t="s">
        <v>113</v>
      </c>
      <c r="C50" s="121">
        <v>0</v>
      </c>
      <c r="D50" s="121">
        <v>0</v>
      </c>
      <c r="E50" s="121">
        <v>0</v>
      </c>
      <c r="F50" s="121">
        <v>0</v>
      </c>
      <c r="G50" s="122">
        <v>0</v>
      </c>
      <c r="H50" s="122">
        <v>6</v>
      </c>
      <c r="I50" s="122">
        <v>3</v>
      </c>
      <c r="J50" s="122">
        <v>0</v>
      </c>
      <c r="K50" s="122">
        <v>0</v>
      </c>
      <c r="L50" s="122"/>
      <c r="M50" s="122"/>
      <c r="N50" s="122"/>
      <c r="O50" s="119">
        <f t="shared" si="8"/>
        <v>9</v>
      </c>
    </row>
    <row r="51" spans="2:15" s="76" customFormat="1">
      <c r="B51" s="135" t="s">
        <v>108</v>
      </c>
      <c r="C51" s="126">
        <f>SUM(C52:C54)</f>
        <v>746.30899999999997</v>
      </c>
      <c r="D51" s="126">
        <f>SUM(D52:D54)</f>
        <v>518.56299999999999</v>
      </c>
      <c r="E51" s="126">
        <f t="shared" ref="E51:N51" si="10">SUM(E52:E54)</f>
        <v>721.32999999999993</v>
      </c>
      <c r="F51" s="126">
        <f t="shared" si="10"/>
        <v>1255.6189999999999</v>
      </c>
      <c r="G51" s="126">
        <f t="shared" si="10"/>
        <v>1007.8879999999999</v>
      </c>
      <c r="H51" s="126">
        <f t="shared" si="10"/>
        <v>735.39699999999993</v>
      </c>
      <c r="I51" s="126">
        <f t="shared" si="10"/>
        <v>1067.0809999999999</v>
      </c>
      <c r="J51" s="126">
        <f t="shared" si="10"/>
        <v>1188.0010000000002</v>
      </c>
      <c r="K51" s="126">
        <f t="shared" si="10"/>
        <v>1008.26</v>
      </c>
      <c r="L51" s="126">
        <f t="shared" si="10"/>
        <v>0</v>
      </c>
      <c r="M51" s="126">
        <f t="shared" si="10"/>
        <v>0</v>
      </c>
      <c r="N51" s="126">
        <f t="shared" si="10"/>
        <v>0</v>
      </c>
      <c r="O51" s="119">
        <f t="shared" si="8"/>
        <v>8248.4480000000003</v>
      </c>
    </row>
    <row r="52" spans="2:15" s="76" customFormat="1">
      <c r="B52" s="133" t="s">
        <v>119</v>
      </c>
      <c r="C52" s="112">
        <v>306.87599999999998</v>
      </c>
      <c r="D52" s="112">
        <v>209.98</v>
      </c>
      <c r="E52" s="121">
        <v>429.17</v>
      </c>
      <c r="F52" s="121">
        <v>529.77599999999995</v>
      </c>
      <c r="G52" s="122">
        <v>414.86500000000001</v>
      </c>
      <c r="H52" s="122">
        <v>358.40100000000001</v>
      </c>
      <c r="I52" s="122">
        <v>659.9</v>
      </c>
      <c r="J52" s="122">
        <v>488.54</v>
      </c>
      <c r="K52" s="122">
        <v>394.88</v>
      </c>
      <c r="L52" s="122"/>
      <c r="M52" s="122"/>
      <c r="N52" s="122"/>
      <c r="O52" s="119"/>
    </row>
    <row r="53" spans="2:15" s="76" customFormat="1">
      <c r="B53" s="133" t="s">
        <v>120</v>
      </c>
      <c r="C53" s="112">
        <v>160.06100000000001</v>
      </c>
      <c r="D53" s="112">
        <v>149.88300000000001</v>
      </c>
      <c r="E53" s="121">
        <v>137.88</v>
      </c>
      <c r="F53" s="121">
        <v>282.41000000000003</v>
      </c>
      <c r="G53" s="122">
        <v>241.41</v>
      </c>
      <c r="H53" s="122">
        <v>194.53200000000001</v>
      </c>
      <c r="I53" s="122">
        <v>220.39</v>
      </c>
      <c r="J53" s="122">
        <v>299.85000000000002</v>
      </c>
      <c r="K53" s="122">
        <v>233</v>
      </c>
      <c r="L53" s="122"/>
      <c r="M53" s="122"/>
      <c r="N53" s="122"/>
      <c r="O53" s="119"/>
    </row>
    <row r="54" spans="2:15" s="76" customFormat="1">
      <c r="B54" s="133" t="s">
        <v>121</v>
      </c>
      <c r="C54" s="112">
        <v>279.37200000000001</v>
      </c>
      <c r="D54" s="112">
        <v>158.69999999999999</v>
      </c>
      <c r="E54" s="121">
        <v>154.28</v>
      </c>
      <c r="F54" s="121">
        <v>443.43299999999999</v>
      </c>
      <c r="G54" s="122">
        <v>351.613</v>
      </c>
      <c r="H54" s="122">
        <v>182.464</v>
      </c>
      <c r="I54" s="122">
        <v>186.791</v>
      </c>
      <c r="J54" s="122">
        <v>399.61099999999999</v>
      </c>
      <c r="K54" s="122">
        <v>380.38</v>
      </c>
      <c r="L54" s="122"/>
      <c r="M54" s="122"/>
      <c r="N54" s="122"/>
      <c r="O54" s="119"/>
    </row>
    <row r="55" spans="2:15" ht="12" customHeight="1" thickBot="1">
      <c r="B55" s="123" t="s">
        <v>66</v>
      </c>
      <c r="C55" s="124">
        <f>SUM(C45,C46,C48,C49,C50,C51)</f>
        <v>929.98900000000003</v>
      </c>
      <c r="D55" s="124">
        <f>SUM(D45,D46,D48,D49,D50,D51)</f>
        <v>1056.4789999999998</v>
      </c>
      <c r="E55" s="124">
        <f>SUM(E45,E46,E48,E49,E50,E51)</f>
        <v>1569.2359999999999</v>
      </c>
      <c r="F55" s="124">
        <f>SUM(F45,F46,F48,F49,F50,F51)</f>
        <v>2423.8000000000002</v>
      </c>
      <c r="G55" s="124">
        <f>SUM(G45,G46,G48,G49,G50,G51)</f>
        <v>2448.0389999999998</v>
      </c>
      <c r="H55" s="124">
        <f>SUM(H45,H46,H48,H49,H51)</f>
        <v>1507.0889999999999</v>
      </c>
      <c r="I55" s="124">
        <f t="shared" ref="I55:N55" si="11">SUM(I45,I46,I48,I49,I51)</f>
        <v>3269.7349999999997</v>
      </c>
      <c r="J55" s="124">
        <f t="shared" si="11"/>
        <v>2127.701</v>
      </c>
      <c r="K55" s="124">
        <f t="shared" si="11"/>
        <v>1333.7529999999999</v>
      </c>
      <c r="L55" s="124">
        <f t="shared" si="11"/>
        <v>0</v>
      </c>
      <c r="M55" s="124">
        <f t="shared" si="11"/>
        <v>0</v>
      </c>
      <c r="N55" s="124">
        <f t="shared" si="11"/>
        <v>0</v>
      </c>
      <c r="O55" s="119">
        <f t="shared" si="8"/>
        <v>16665.821</v>
      </c>
    </row>
    <row r="56" spans="2:15">
      <c r="B56" s="93" t="s">
        <v>91</v>
      </c>
    </row>
    <row r="57" spans="2:15">
      <c r="B57" s="255" t="s">
        <v>114</v>
      </c>
      <c r="C57" s="255"/>
      <c r="D57" s="255"/>
      <c r="E57" s="255"/>
      <c r="F57" s="255"/>
      <c r="G57" s="255"/>
      <c r="H57" s="255"/>
      <c r="I57" s="255"/>
      <c r="J57" s="255"/>
      <c r="K57" s="255"/>
      <c r="L57" s="255"/>
      <c r="M57" s="255"/>
      <c r="N57" s="255"/>
      <c r="O57" s="255"/>
    </row>
    <row r="58" spans="2:15" ht="4.5" customHeight="1" thickBot="1"/>
    <row r="59" spans="2:15">
      <c r="B59" s="108" t="s">
        <v>99</v>
      </c>
      <c r="C59" s="109" t="s">
        <v>54</v>
      </c>
      <c r="D59" s="109" t="s">
        <v>55</v>
      </c>
      <c r="E59" s="109" t="s">
        <v>56</v>
      </c>
      <c r="F59" s="109" t="s">
        <v>57</v>
      </c>
      <c r="G59" s="109" t="s">
        <v>58</v>
      </c>
      <c r="H59" s="109" t="s">
        <v>59</v>
      </c>
      <c r="I59" s="109" t="s">
        <v>60</v>
      </c>
      <c r="J59" s="109" t="s">
        <v>61</v>
      </c>
      <c r="K59" s="109" t="s">
        <v>62</v>
      </c>
      <c r="L59" s="109" t="s">
        <v>63</v>
      </c>
      <c r="M59" s="109" t="s">
        <v>64</v>
      </c>
      <c r="N59" s="109" t="s">
        <v>65</v>
      </c>
      <c r="O59" s="110" t="s">
        <v>66</v>
      </c>
    </row>
    <row r="60" spans="2:15">
      <c r="B60" s="132" t="s">
        <v>39</v>
      </c>
      <c r="C60" s="125">
        <v>100</v>
      </c>
      <c r="D60" s="125">
        <v>145</v>
      </c>
      <c r="E60" s="125">
        <v>240</v>
      </c>
      <c r="F60" s="125">
        <v>84</v>
      </c>
      <c r="G60" s="125">
        <v>32</v>
      </c>
      <c r="H60" s="125">
        <v>68</v>
      </c>
      <c r="I60" s="125">
        <v>181</v>
      </c>
      <c r="J60" s="125">
        <v>72</v>
      </c>
      <c r="K60" s="125">
        <v>32</v>
      </c>
      <c r="L60" s="125"/>
      <c r="M60" s="125"/>
      <c r="N60" s="125"/>
      <c r="O60" s="136">
        <f>SUM(C60:N60)</f>
        <v>954</v>
      </c>
    </row>
    <row r="61" spans="2:15">
      <c r="B61" s="132" t="s">
        <v>115</v>
      </c>
      <c r="C61" s="125">
        <v>0</v>
      </c>
      <c r="D61" s="125">
        <v>0</v>
      </c>
      <c r="E61" s="125">
        <v>0</v>
      </c>
      <c r="F61" s="125">
        <v>1776</v>
      </c>
      <c r="G61" s="125">
        <v>0</v>
      </c>
      <c r="H61" s="125">
        <v>0</v>
      </c>
      <c r="I61" s="125">
        <v>0</v>
      </c>
      <c r="J61" s="125">
        <v>0</v>
      </c>
      <c r="K61" s="125">
        <v>0</v>
      </c>
      <c r="L61" s="125"/>
      <c r="M61" s="125"/>
      <c r="N61" s="125"/>
      <c r="O61" s="136">
        <f>SUM(C61:N61)</f>
        <v>1776</v>
      </c>
    </row>
    <row r="62" spans="2:15" ht="12.75" thickBot="1">
      <c r="B62" s="102" t="s">
        <v>66</v>
      </c>
      <c r="C62" s="123">
        <f t="shared" ref="C62:N62" si="12">SUM(C60:C61)</f>
        <v>100</v>
      </c>
      <c r="D62" s="123">
        <f t="shared" si="12"/>
        <v>145</v>
      </c>
      <c r="E62" s="123">
        <f t="shared" si="12"/>
        <v>240</v>
      </c>
      <c r="F62" s="123">
        <f t="shared" si="12"/>
        <v>1860</v>
      </c>
      <c r="G62" s="123">
        <f t="shared" si="12"/>
        <v>32</v>
      </c>
      <c r="H62" s="123">
        <f t="shared" si="12"/>
        <v>68</v>
      </c>
      <c r="I62" s="123">
        <f t="shared" si="12"/>
        <v>181</v>
      </c>
      <c r="J62" s="123">
        <f t="shared" si="12"/>
        <v>72</v>
      </c>
      <c r="K62" s="123">
        <f t="shared" si="12"/>
        <v>32</v>
      </c>
      <c r="L62" s="123">
        <f t="shared" si="12"/>
        <v>0</v>
      </c>
      <c r="M62" s="123">
        <f t="shared" si="12"/>
        <v>0</v>
      </c>
      <c r="N62" s="123">
        <f t="shared" si="12"/>
        <v>0</v>
      </c>
      <c r="O62" s="136">
        <f>SUM(C62:N62)</f>
        <v>2730</v>
      </c>
    </row>
  </sheetData>
  <mergeCells count="6">
    <mergeCell ref="B57:O57"/>
    <mergeCell ref="B1:O1"/>
    <mergeCell ref="B10:O10"/>
    <mergeCell ref="B21:O21"/>
    <mergeCell ref="B28:O28"/>
    <mergeCell ref="B42:O42"/>
  </mergeCells>
  <pageMargins left="0.86614173228346458" right="0.31496062992125984" top="0.15748031496062992" bottom="0.78740157480314965" header="0" footer="0"/>
  <pageSetup paperSize="11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7"/>
  <sheetViews>
    <sheetView view="pageBreakPreview" zoomScaleNormal="100" workbookViewId="0">
      <selection activeCell="I11" sqref="I11:J11"/>
    </sheetView>
  </sheetViews>
  <sheetFormatPr baseColWidth="10" defaultRowHeight="12.75"/>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c r="E1" s="142" t="s">
        <v>125</v>
      </c>
    </row>
    <row r="2" spans="1:12">
      <c r="E2" s="142" t="s">
        <v>126</v>
      </c>
    </row>
    <row r="3" spans="1:12" ht="3" customHeight="1">
      <c r="L3" s="142" t="s">
        <v>127</v>
      </c>
    </row>
    <row r="4" spans="1:12">
      <c r="A4" s="143" t="s">
        <v>128</v>
      </c>
      <c r="B4" s="144" t="s">
        <v>129</v>
      </c>
      <c r="I4" s="145" t="s">
        <v>130</v>
      </c>
      <c r="J4" s="257" t="s">
        <v>131</v>
      </c>
      <c r="K4" s="257"/>
    </row>
    <row r="5" spans="1:12">
      <c r="I5" s="145" t="s">
        <v>132</v>
      </c>
      <c r="J5" s="257">
        <v>2011</v>
      </c>
      <c r="K5" s="257"/>
    </row>
    <row r="6" spans="1:12" ht="15.75" thickBot="1">
      <c r="E6" s="146" t="s">
        <v>133</v>
      </c>
    </row>
    <row r="7" spans="1:12" ht="13.5" thickBot="1">
      <c r="A7" s="258" t="s">
        <v>134</v>
      </c>
      <c r="B7" s="259" t="s">
        <v>14</v>
      </c>
      <c r="C7" s="259"/>
      <c r="D7" s="259"/>
      <c r="E7" s="259"/>
      <c r="F7" s="259"/>
      <c r="G7" s="259"/>
      <c r="I7" s="259" t="s">
        <v>135</v>
      </c>
      <c r="J7" s="259"/>
      <c r="K7" s="259"/>
      <c r="L7" s="145"/>
    </row>
    <row r="8" spans="1:12" ht="13.5" thickBot="1">
      <c r="A8" s="258"/>
      <c r="B8" s="260" t="s">
        <v>30</v>
      </c>
      <c r="C8" s="260"/>
      <c r="D8" s="260" t="s">
        <v>31</v>
      </c>
      <c r="E8" s="260"/>
      <c r="F8" s="260" t="s">
        <v>136</v>
      </c>
      <c r="G8" s="260"/>
      <c r="I8" s="147" t="s">
        <v>137</v>
      </c>
      <c r="J8" s="147" t="s">
        <v>138</v>
      </c>
      <c r="K8" s="147" t="s">
        <v>136</v>
      </c>
    </row>
    <row r="9" spans="1:12" ht="13.5" thickBot="1">
      <c r="A9" s="258"/>
      <c r="B9" s="260" t="s">
        <v>139</v>
      </c>
      <c r="C9" s="260"/>
      <c r="D9" s="260" t="s">
        <v>139</v>
      </c>
      <c r="E9" s="260"/>
      <c r="F9" s="260" t="s">
        <v>140</v>
      </c>
      <c r="G9" s="260"/>
      <c r="I9" s="147" t="s">
        <v>139</v>
      </c>
      <c r="J9" s="147" t="s">
        <v>139</v>
      </c>
      <c r="K9" s="147" t="s">
        <v>140</v>
      </c>
    </row>
    <row r="10" spans="1:12" ht="13.5" thickBot="1">
      <c r="A10" s="148" t="s">
        <v>141</v>
      </c>
      <c r="B10" s="261">
        <v>2002</v>
      </c>
      <c r="C10" s="262"/>
      <c r="D10" s="263"/>
      <c r="E10" s="263"/>
      <c r="F10" s="264">
        <v>1</v>
      </c>
      <c r="G10" s="264"/>
      <c r="H10" s="145"/>
      <c r="I10" s="149">
        <v>18.399999999999999</v>
      </c>
      <c r="J10" s="149">
        <v>307.09300000000002</v>
      </c>
      <c r="K10" s="150">
        <v>3</v>
      </c>
    </row>
    <row r="11" spans="1:12" ht="13.5" thickBot="1">
      <c r="A11" s="151" t="s">
        <v>142</v>
      </c>
      <c r="B11" s="261"/>
      <c r="C11" s="262"/>
      <c r="D11" s="261"/>
      <c r="E11" s="262"/>
      <c r="F11" s="265"/>
      <c r="G11" s="266"/>
      <c r="H11" s="145"/>
      <c r="I11" s="152">
        <v>13145.686</v>
      </c>
      <c r="J11" s="152">
        <v>117197.447</v>
      </c>
      <c r="K11" s="152">
        <v>305</v>
      </c>
    </row>
    <row r="12" spans="1:12" ht="13.5" thickBot="1">
      <c r="A12" s="148" t="s">
        <v>143</v>
      </c>
      <c r="B12" s="261"/>
      <c r="C12" s="262"/>
      <c r="D12" s="263"/>
      <c r="E12" s="263"/>
      <c r="F12" s="264"/>
      <c r="G12" s="264"/>
      <c r="I12" s="149"/>
      <c r="J12" s="149"/>
      <c r="K12" s="150"/>
    </row>
    <row r="13" spans="1:12" ht="13.5" thickBot="1">
      <c r="A13" s="148" t="s">
        <v>144</v>
      </c>
      <c r="B13" s="261"/>
      <c r="C13" s="262"/>
      <c r="D13" s="267"/>
      <c r="E13" s="268"/>
      <c r="F13" s="265"/>
      <c r="G13" s="266"/>
      <c r="I13" s="149"/>
      <c r="J13" s="149"/>
      <c r="K13" s="150"/>
    </row>
    <row r="14" spans="1:12" ht="13.5" thickBot="1">
      <c r="A14" s="148" t="s">
        <v>145</v>
      </c>
      <c r="B14" s="269"/>
      <c r="C14" s="269"/>
      <c r="D14" s="270"/>
      <c r="E14" s="271"/>
      <c r="F14" s="264"/>
      <c r="G14" s="264"/>
      <c r="I14" s="149"/>
      <c r="J14" s="149"/>
      <c r="K14" s="150"/>
    </row>
    <row r="15" spans="1:12" ht="13.5" thickBot="1">
      <c r="A15" s="153" t="s">
        <v>146</v>
      </c>
      <c r="B15" s="263"/>
      <c r="C15" s="263"/>
      <c r="D15" s="272"/>
      <c r="E15" s="272"/>
      <c r="F15" s="264"/>
      <c r="G15" s="264"/>
      <c r="H15" s="145"/>
      <c r="I15" s="149"/>
      <c r="J15" s="149"/>
      <c r="K15" s="150"/>
    </row>
    <row r="16" spans="1:12" ht="13.5" thickBot="1">
      <c r="A16" s="151" t="s">
        <v>147</v>
      </c>
      <c r="B16" s="263"/>
      <c r="C16" s="263"/>
      <c r="D16" s="272"/>
      <c r="E16" s="272"/>
      <c r="F16" s="264"/>
      <c r="G16" s="264"/>
      <c r="H16" s="145"/>
      <c r="I16" s="149">
        <v>15614.97</v>
      </c>
      <c r="J16" s="149"/>
      <c r="K16" s="150">
        <v>1</v>
      </c>
    </row>
    <row r="17" spans="1:11" ht="13.5" thickBot="1">
      <c r="A17" s="151" t="s">
        <v>148</v>
      </c>
      <c r="B17" s="263"/>
      <c r="C17" s="263"/>
      <c r="D17" s="272"/>
      <c r="E17" s="272"/>
      <c r="F17" s="264"/>
      <c r="G17" s="264"/>
      <c r="H17" s="145"/>
      <c r="I17" s="149"/>
      <c r="J17" s="149"/>
      <c r="K17" s="150"/>
    </row>
    <row r="18" spans="1:11" ht="13.5" thickBot="1">
      <c r="A18" s="151" t="s">
        <v>149</v>
      </c>
      <c r="B18" s="269"/>
      <c r="C18" s="269"/>
      <c r="D18" s="272"/>
      <c r="E18" s="272"/>
      <c r="F18" s="264"/>
      <c r="G18" s="264"/>
      <c r="H18" s="145"/>
      <c r="I18" s="149"/>
      <c r="J18" s="149"/>
      <c r="K18" s="150"/>
    </row>
    <row r="19" spans="1:11" ht="15" customHeight="1" thickBot="1">
      <c r="A19" s="154" t="s">
        <v>150</v>
      </c>
      <c r="B19" s="269"/>
      <c r="C19" s="269"/>
      <c r="D19" s="272"/>
      <c r="E19" s="272"/>
      <c r="F19" s="264"/>
      <c r="G19" s="264"/>
      <c r="H19" s="145"/>
      <c r="I19" s="149"/>
      <c r="J19" s="155"/>
      <c r="K19" s="150"/>
    </row>
    <row r="20" spans="1:11" ht="15" customHeight="1" thickBot="1">
      <c r="A20" s="156" t="s">
        <v>118</v>
      </c>
      <c r="B20" s="261">
        <v>5284.7209999999995</v>
      </c>
      <c r="C20" s="262"/>
      <c r="D20" s="273"/>
      <c r="E20" s="274"/>
      <c r="F20" s="265">
        <v>1</v>
      </c>
      <c r="G20" s="266"/>
      <c r="H20" s="145"/>
      <c r="I20" s="149"/>
      <c r="J20" s="155"/>
      <c r="K20" s="150"/>
    </row>
    <row r="21" spans="1:11" ht="15" customHeight="1" thickBot="1">
      <c r="A21" s="156" t="s">
        <v>119</v>
      </c>
      <c r="B21" s="269"/>
      <c r="C21" s="269"/>
      <c r="D21" s="272"/>
      <c r="E21" s="272"/>
      <c r="F21" s="264"/>
      <c r="G21" s="264"/>
      <c r="H21" s="145"/>
      <c r="I21" s="149"/>
      <c r="J21" s="155">
        <v>394.88</v>
      </c>
      <c r="K21" s="150">
        <v>3</v>
      </c>
    </row>
    <row r="22" spans="1:11" ht="15" customHeight="1" thickBot="1">
      <c r="A22" s="156" t="s">
        <v>121</v>
      </c>
      <c r="B22" s="269"/>
      <c r="C22" s="269"/>
      <c r="D22" s="272"/>
      <c r="E22" s="272"/>
      <c r="F22" s="264"/>
      <c r="G22" s="264"/>
      <c r="H22" s="145"/>
      <c r="I22" s="149"/>
      <c r="J22" s="155">
        <v>380.38</v>
      </c>
      <c r="K22" s="150"/>
    </row>
    <row r="23" spans="1:11" ht="15" customHeight="1" thickBot="1">
      <c r="A23" s="156" t="s">
        <v>120</v>
      </c>
      <c r="B23" s="269"/>
      <c r="C23" s="269"/>
      <c r="D23" s="272"/>
      <c r="E23" s="272"/>
      <c r="F23" s="264"/>
      <c r="G23" s="264"/>
      <c r="H23" s="145"/>
      <c r="I23" s="149"/>
      <c r="J23" s="155">
        <v>233</v>
      </c>
      <c r="K23" s="150"/>
    </row>
    <row r="24" spans="1:11" ht="16.5" thickBot="1">
      <c r="A24" s="153" t="s">
        <v>151</v>
      </c>
      <c r="B24" s="272"/>
      <c r="C24" s="272"/>
      <c r="D24" s="272"/>
      <c r="E24" s="272"/>
      <c r="F24" s="265"/>
      <c r="G24" s="266"/>
      <c r="H24" s="157"/>
      <c r="I24" s="149"/>
      <c r="J24" s="155"/>
      <c r="K24" s="150"/>
    </row>
    <row r="25" spans="1:11" ht="16.5" thickBot="1">
      <c r="A25" s="151" t="s">
        <v>152</v>
      </c>
      <c r="B25" s="269"/>
      <c r="C25" s="269"/>
      <c r="D25" s="272"/>
      <c r="E25" s="272"/>
      <c r="F25" s="264"/>
      <c r="G25" s="264"/>
      <c r="H25" s="157"/>
      <c r="I25" s="149">
        <v>28265.57</v>
      </c>
      <c r="J25" s="149"/>
      <c r="K25" s="150">
        <v>6</v>
      </c>
    </row>
    <row r="26" spans="1:11" ht="13.5" thickBot="1">
      <c r="A26" s="153" t="s">
        <v>153</v>
      </c>
      <c r="B26" s="263">
        <f>SUM(B10:C24)</f>
        <v>7286.7209999999995</v>
      </c>
      <c r="C26" s="263"/>
      <c r="D26" s="263">
        <f>SUM(D10:E24)</f>
        <v>0</v>
      </c>
      <c r="E26" s="263"/>
      <c r="F26" s="269">
        <f>SUM(F10:G24)</f>
        <v>2</v>
      </c>
      <c r="G26" s="269"/>
      <c r="I26" s="149">
        <f>SUM(I10:I25)</f>
        <v>57044.625999999997</v>
      </c>
      <c r="J26" s="149">
        <f>SUM(J10:J25)</f>
        <v>118512.8</v>
      </c>
      <c r="K26" s="149">
        <f>SUM(K10:K25)</f>
        <v>318</v>
      </c>
    </row>
    <row r="27" spans="1:11" ht="13.5" thickBot="1">
      <c r="A27" s="158"/>
      <c r="B27" s="159"/>
      <c r="C27" s="159"/>
      <c r="D27" s="272"/>
      <c r="E27" s="272"/>
      <c r="F27" s="160"/>
      <c r="G27" s="160"/>
      <c r="I27" s="161"/>
      <c r="J27" s="161"/>
      <c r="K27" s="162"/>
    </row>
    <row r="28" spans="1:11" ht="13.5" thickBot="1">
      <c r="A28" s="163" t="s">
        <v>154</v>
      </c>
      <c r="B28" s="275"/>
      <c r="C28" s="275"/>
      <c r="D28" s="263">
        <v>560840.79</v>
      </c>
      <c r="E28" s="263">
        <v>560840.79</v>
      </c>
      <c r="F28" s="276">
        <v>5</v>
      </c>
      <c r="G28" s="276"/>
      <c r="I28" s="164"/>
      <c r="J28" s="165"/>
      <c r="K28" s="166"/>
    </row>
    <row r="29" spans="1:11" ht="13.5" thickBot="1">
      <c r="A29" s="167" t="s">
        <v>66</v>
      </c>
      <c r="B29" s="277">
        <f>B26+B28</f>
        <v>7286.7209999999995</v>
      </c>
      <c r="C29" s="277"/>
      <c r="D29" s="277">
        <f>SUM(D28+D26)</f>
        <v>560840.79</v>
      </c>
      <c r="E29" s="277"/>
      <c r="F29" s="278">
        <f>SUM(F28+F26)</f>
        <v>7</v>
      </c>
      <c r="G29" s="278"/>
      <c r="I29" s="168">
        <f>I26</f>
        <v>57044.625999999997</v>
      </c>
      <c r="J29" s="169">
        <f>J26</f>
        <v>118512.8</v>
      </c>
      <c r="K29" s="170">
        <f>K26+K28</f>
        <v>318</v>
      </c>
    </row>
    <row r="30" spans="1:11" ht="5.25" customHeight="1">
      <c r="A30" s="171"/>
      <c r="B30" s="172"/>
      <c r="C30" s="172"/>
      <c r="D30" s="173"/>
      <c r="E30" s="173"/>
      <c r="F30" s="174"/>
      <c r="G30" s="175"/>
      <c r="I30" s="279"/>
      <c r="J30" s="279"/>
      <c r="K30" s="176"/>
    </row>
    <row r="31" spans="1:11" ht="13.5" thickBot="1">
      <c r="A31" s="144"/>
    </row>
    <row r="32" spans="1:11" ht="13.5" thickBot="1">
      <c r="A32" s="260"/>
      <c r="B32" s="258" t="s">
        <v>155</v>
      </c>
      <c r="C32" s="258"/>
      <c r="D32" s="258" t="s">
        <v>156</v>
      </c>
      <c r="E32" s="258"/>
      <c r="F32" s="258" t="s">
        <v>140</v>
      </c>
      <c r="G32" s="258"/>
      <c r="H32" s="177"/>
      <c r="J32" s="260" t="s">
        <v>157</v>
      </c>
      <c r="K32" s="260"/>
    </row>
    <row r="33" spans="1:11" ht="26.25" thickBot="1">
      <c r="A33" s="260"/>
      <c r="B33" s="258"/>
      <c r="C33" s="258"/>
      <c r="D33" s="258"/>
      <c r="E33" s="258"/>
      <c r="F33" s="178" t="s">
        <v>158</v>
      </c>
      <c r="G33" s="178" t="s">
        <v>159</v>
      </c>
      <c r="J33" s="148" t="s">
        <v>160</v>
      </c>
      <c r="K33" s="148" t="s">
        <v>161</v>
      </c>
    </row>
    <row r="34" spans="1:11" ht="13.5" thickBot="1">
      <c r="A34" s="148" t="s">
        <v>162</v>
      </c>
      <c r="B34" s="179">
        <v>13</v>
      </c>
      <c r="C34" s="179">
        <v>19</v>
      </c>
      <c r="D34" s="178"/>
      <c r="E34" s="178"/>
      <c r="F34" s="178"/>
      <c r="G34" s="178"/>
      <c r="H34" s="158"/>
      <c r="J34" s="180"/>
      <c r="K34" s="180"/>
    </row>
    <row r="35" spans="1:11" ht="13.5" thickBot="1">
      <c r="A35" s="148" t="s">
        <v>163</v>
      </c>
      <c r="B35" s="148" t="s">
        <v>137</v>
      </c>
      <c r="C35" s="147" t="s">
        <v>138</v>
      </c>
      <c r="D35" s="148" t="s">
        <v>137</v>
      </c>
      <c r="E35" s="148" t="s">
        <v>138</v>
      </c>
      <c r="F35" s="147" t="s">
        <v>137</v>
      </c>
      <c r="G35" s="148" t="s">
        <v>138</v>
      </c>
      <c r="H35" s="158"/>
      <c r="J35" s="158"/>
      <c r="K35" s="158"/>
    </row>
    <row r="36" spans="1:11" ht="13.5" thickBot="1">
      <c r="B36" s="280" t="s">
        <v>155</v>
      </c>
      <c r="C36" s="281"/>
      <c r="D36" s="281"/>
      <c r="E36" s="282"/>
      <c r="F36" s="148"/>
      <c r="G36" s="148"/>
      <c r="H36" s="158"/>
      <c r="J36" s="158"/>
      <c r="K36" s="158"/>
    </row>
    <row r="37" spans="1:11" ht="13.5" thickBot="1">
      <c r="A37" s="283" t="s">
        <v>164</v>
      </c>
      <c r="B37" s="148" t="s">
        <v>165</v>
      </c>
      <c r="C37" s="280" t="s">
        <v>42</v>
      </c>
      <c r="D37" s="282"/>
      <c r="E37" s="280" t="s">
        <v>43</v>
      </c>
      <c r="F37" s="282"/>
      <c r="G37" s="148" t="s">
        <v>66</v>
      </c>
      <c r="H37" s="158"/>
      <c r="J37" s="158"/>
      <c r="K37" s="158"/>
    </row>
    <row r="38" spans="1:11" ht="13.5" thickBot="1">
      <c r="A38" s="284"/>
      <c r="B38" s="147">
        <v>0</v>
      </c>
      <c r="C38" s="280">
        <v>0</v>
      </c>
      <c r="D38" s="282"/>
      <c r="E38" s="280">
        <v>0</v>
      </c>
      <c r="F38" s="282"/>
      <c r="G38" s="150">
        <f>B38+C38+E38</f>
        <v>0</v>
      </c>
      <c r="H38" s="158"/>
      <c r="J38" s="158"/>
      <c r="K38" s="158"/>
    </row>
    <row r="39" spans="1:11" s="144" customFormat="1">
      <c r="A39" s="144" t="s">
        <v>166</v>
      </c>
    </row>
    <row r="40" spans="1:11" s="144" customFormat="1">
      <c r="A40" s="144" t="s">
        <v>167</v>
      </c>
    </row>
    <row r="41" spans="1:11">
      <c r="A41" s="144" t="s">
        <v>46</v>
      </c>
    </row>
    <row r="42" spans="1:11" ht="13.5" thickBot="1"/>
    <row r="43" spans="1:11" ht="13.5" thickBot="1">
      <c r="A43" s="288" t="s">
        <v>168</v>
      </c>
      <c r="B43" s="288"/>
      <c r="C43" s="288"/>
      <c r="D43" s="288"/>
      <c r="E43" s="288"/>
      <c r="F43" s="260"/>
      <c r="G43" s="260"/>
    </row>
    <row r="44" spans="1:11" ht="13.5" thickBot="1">
      <c r="A44" s="288" t="s">
        <v>169</v>
      </c>
      <c r="B44" s="288"/>
      <c r="C44" s="288"/>
      <c r="D44" s="288"/>
      <c r="E44" s="288"/>
      <c r="F44" s="260"/>
      <c r="G44" s="260"/>
      <c r="H44" s="142" t="s">
        <v>170</v>
      </c>
      <c r="I44" s="181" t="s">
        <v>171</v>
      </c>
    </row>
    <row r="45" spans="1:11" ht="13.5" thickBot="1">
      <c r="A45" s="182" t="s">
        <v>172</v>
      </c>
      <c r="B45" s="182"/>
      <c r="C45" s="182"/>
      <c r="D45" s="182"/>
      <c r="E45" s="182"/>
      <c r="F45" s="147"/>
      <c r="G45" s="147"/>
      <c r="I45" s="183"/>
    </row>
    <row r="46" spans="1:11" ht="13.5" thickBot="1">
      <c r="A46" s="288" t="s">
        <v>173</v>
      </c>
      <c r="B46" s="288"/>
      <c r="C46" s="288"/>
      <c r="D46" s="288"/>
      <c r="E46" s="288"/>
      <c r="F46" s="260"/>
      <c r="G46" s="260"/>
      <c r="I46" s="183"/>
    </row>
    <row r="47" spans="1:11" ht="13.5" thickBot="1">
      <c r="A47" s="285" t="s">
        <v>174</v>
      </c>
      <c r="B47" s="286"/>
      <c r="C47" s="286"/>
      <c r="D47" s="286"/>
      <c r="E47" s="287"/>
      <c r="F47" s="260"/>
      <c r="G47" s="260"/>
      <c r="H47" s="142" t="s">
        <v>175</v>
      </c>
      <c r="I47" s="181" t="s">
        <v>176</v>
      </c>
    </row>
  </sheetData>
  <mergeCells count="89">
    <mergeCell ref="A47:E47"/>
    <mergeCell ref="F47:G47"/>
    <mergeCell ref="A43:E43"/>
    <mergeCell ref="F43:G43"/>
    <mergeCell ref="A44:E44"/>
    <mergeCell ref="F44:G44"/>
    <mergeCell ref="A46:E46"/>
    <mergeCell ref="F46:G46"/>
    <mergeCell ref="B36:E36"/>
    <mergeCell ref="A37:A38"/>
    <mergeCell ref="C37:D37"/>
    <mergeCell ref="E37:F37"/>
    <mergeCell ref="C38:D38"/>
    <mergeCell ref="E38:F38"/>
    <mergeCell ref="B29:C29"/>
    <mergeCell ref="D29:E29"/>
    <mergeCell ref="F29:G29"/>
    <mergeCell ref="I30:J30"/>
    <mergeCell ref="A32:A33"/>
    <mergeCell ref="B32:C33"/>
    <mergeCell ref="D32:E33"/>
    <mergeCell ref="F32:G32"/>
    <mergeCell ref="J32:K32"/>
    <mergeCell ref="B26:C26"/>
    <mergeCell ref="D26:E26"/>
    <mergeCell ref="F26:G26"/>
    <mergeCell ref="D27:E27"/>
    <mergeCell ref="B28:C28"/>
    <mergeCell ref="D28:E28"/>
    <mergeCell ref="F28:G28"/>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tabSelected="1" workbookViewId="0">
      <selection activeCell="N9" sqref="N9"/>
    </sheetView>
  </sheetViews>
  <sheetFormatPr baseColWidth="10" defaultRowHeight="12.75"/>
  <cols>
    <col min="1" max="1" width="7.28515625" style="142" customWidth="1"/>
    <col min="2" max="2" width="8.42578125" style="142" customWidth="1"/>
    <col min="3" max="4" width="11.42578125" style="142"/>
    <col min="5" max="5" width="9.85546875" style="142" customWidth="1"/>
    <col min="6" max="6" width="9.28515625" style="142" customWidth="1"/>
    <col min="7" max="7" width="6.140625" style="142" customWidth="1"/>
    <col min="8" max="9" width="11.42578125" style="142"/>
    <col min="10" max="10" width="7.42578125" style="142" customWidth="1"/>
    <col min="11" max="11" width="6.85546875" style="142" customWidth="1"/>
    <col min="12" max="13" width="6.42578125" style="142" customWidth="1"/>
    <col min="14" max="16384" width="11.42578125" style="142"/>
  </cols>
  <sheetData>
    <row r="1" spans="2:15">
      <c r="D1" s="142" t="s">
        <v>125</v>
      </c>
      <c r="L1" s="142" t="s">
        <v>177</v>
      </c>
    </row>
    <row r="2" spans="2:15">
      <c r="D2" s="290" t="s">
        <v>178</v>
      </c>
      <c r="E2" s="290"/>
      <c r="F2" s="290"/>
      <c r="G2" s="290"/>
      <c r="H2" s="290"/>
    </row>
    <row r="3" spans="2:15">
      <c r="J3" s="143" t="s">
        <v>132</v>
      </c>
      <c r="K3" s="257">
        <v>2011</v>
      </c>
      <c r="L3" s="257"/>
      <c r="M3" s="257"/>
    </row>
    <row r="4" spans="2:15">
      <c r="B4" s="142" t="s">
        <v>179</v>
      </c>
      <c r="C4" s="144" t="s">
        <v>180</v>
      </c>
      <c r="G4" s="144" t="s">
        <v>181</v>
      </c>
      <c r="K4" s="291" t="s">
        <v>131</v>
      </c>
      <c r="L4" s="291"/>
      <c r="M4" s="291"/>
    </row>
    <row r="5" spans="2:15" ht="13.5" thickBot="1">
      <c r="B5" s="184"/>
      <c r="C5" s="185" t="s">
        <v>30</v>
      </c>
      <c r="D5" s="186"/>
      <c r="E5" s="186"/>
      <c r="F5" s="186"/>
      <c r="G5" s="186"/>
      <c r="H5" s="185" t="s">
        <v>31</v>
      </c>
      <c r="I5" s="186"/>
      <c r="J5" s="186"/>
      <c r="K5" s="186"/>
      <c r="L5" s="186"/>
      <c r="M5" s="187"/>
    </row>
    <row r="6" spans="2:15" ht="13.5" thickBot="1">
      <c r="B6" s="188"/>
      <c r="C6" s="260" t="s">
        <v>182</v>
      </c>
      <c r="D6" s="260"/>
      <c r="E6" s="260"/>
      <c r="F6" s="289" t="s">
        <v>183</v>
      </c>
      <c r="G6" s="289" t="s">
        <v>184</v>
      </c>
      <c r="H6" s="260" t="s">
        <v>182</v>
      </c>
      <c r="I6" s="260"/>
      <c r="J6" s="260"/>
      <c r="K6" s="289" t="s">
        <v>183</v>
      </c>
      <c r="L6" s="289" t="s">
        <v>184</v>
      </c>
      <c r="M6" s="189"/>
      <c r="N6" s="190"/>
      <c r="O6" s="190"/>
    </row>
    <row r="7" spans="2:15" ht="13.5" thickBot="1">
      <c r="B7" s="188"/>
      <c r="C7" s="148" t="s">
        <v>185</v>
      </c>
      <c r="D7" s="148" t="s">
        <v>186</v>
      </c>
      <c r="E7" s="191" t="s">
        <v>187</v>
      </c>
      <c r="F7" s="283"/>
      <c r="G7" s="289"/>
      <c r="H7" s="148" t="s">
        <v>185</v>
      </c>
      <c r="I7" s="148" t="s">
        <v>186</v>
      </c>
      <c r="J7" s="191" t="s">
        <v>187</v>
      </c>
      <c r="K7" s="283"/>
      <c r="L7" s="289"/>
      <c r="M7" s="189"/>
      <c r="N7" s="190"/>
      <c r="O7" s="190"/>
    </row>
    <row r="8" spans="2:15" ht="13.5" thickBot="1">
      <c r="B8" s="188" t="s">
        <v>188</v>
      </c>
      <c r="C8" s="150"/>
      <c r="D8" s="192"/>
      <c r="E8" s="150"/>
      <c r="F8" s="193"/>
      <c r="G8" s="194"/>
      <c r="H8" s="150"/>
      <c r="I8" s="192"/>
      <c r="J8" s="150"/>
      <c r="K8" s="195"/>
      <c r="L8" s="196"/>
      <c r="M8" s="197"/>
      <c r="N8" s="158"/>
      <c r="O8" s="158"/>
    </row>
    <row r="9" spans="2:15" ht="13.5" thickBot="1">
      <c r="B9" s="188" t="s">
        <v>189</v>
      </c>
      <c r="C9" s="150"/>
      <c r="D9" s="148"/>
      <c r="E9" s="198"/>
      <c r="F9" s="148"/>
      <c r="G9" s="148"/>
      <c r="H9" s="150"/>
      <c r="I9" s="148"/>
      <c r="J9" s="199"/>
      <c r="K9" s="200"/>
      <c r="L9" s="201"/>
      <c r="M9" s="197"/>
      <c r="N9" s="158"/>
      <c r="O9" s="158"/>
    </row>
    <row r="10" spans="2:15">
      <c r="B10" s="188"/>
      <c r="C10" s="202"/>
      <c r="D10" s="158"/>
      <c r="E10" s="202"/>
      <c r="F10" s="203"/>
      <c r="G10" s="158"/>
      <c r="H10" s="202"/>
      <c r="I10" s="158"/>
      <c r="J10" s="202"/>
      <c r="K10" s="202"/>
      <c r="L10" s="158"/>
      <c r="M10" s="197"/>
      <c r="N10" s="158"/>
      <c r="O10" s="158"/>
    </row>
    <row r="11" spans="2:15">
      <c r="B11" s="188"/>
      <c r="D11" s="144"/>
      <c r="E11" s="144"/>
      <c r="F11" s="144"/>
      <c r="G11" s="144" t="s">
        <v>190</v>
      </c>
      <c r="H11" s="144"/>
      <c r="I11" s="144"/>
      <c r="J11" s="144"/>
      <c r="K11" s="144"/>
      <c r="L11" s="144"/>
      <c r="M11" s="197"/>
    </row>
    <row r="12" spans="2:15" ht="13.5" thickBot="1">
      <c r="B12" s="188"/>
      <c r="C12" s="158" t="s">
        <v>191</v>
      </c>
      <c r="D12" s="158"/>
      <c r="E12" s="158"/>
      <c r="F12" s="158"/>
      <c r="G12" s="158"/>
      <c r="H12" s="158" t="s">
        <v>192</v>
      </c>
      <c r="I12" s="158"/>
      <c r="J12" s="158"/>
      <c r="K12" s="158"/>
      <c r="L12" s="158"/>
      <c r="M12" s="197"/>
    </row>
    <row r="13" spans="2:15" ht="13.5" thickBot="1">
      <c r="B13" s="188"/>
      <c r="C13" s="260" t="s">
        <v>182</v>
      </c>
      <c r="D13" s="260"/>
      <c r="E13" s="260"/>
      <c r="F13" s="289" t="s">
        <v>156</v>
      </c>
      <c r="G13" s="289" t="s">
        <v>184</v>
      </c>
      <c r="H13" s="260" t="s">
        <v>182</v>
      </c>
      <c r="I13" s="260"/>
      <c r="J13" s="260"/>
      <c r="K13" s="289" t="s">
        <v>156</v>
      </c>
      <c r="L13" s="289" t="s">
        <v>184</v>
      </c>
      <c r="M13" s="189"/>
      <c r="N13" s="190"/>
      <c r="O13" s="190"/>
    </row>
    <row r="14" spans="2:15" ht="13.5" thickBot="1">
      <c r="B14" s="188"/>
      <c r="C14" s="148" t="s">
        <v>185</v>
      </c>
      <c r="D14" s="148" t="s">
        <v>186</v>
      </c>
      <c r="E14" s="148" t="s">
        <v>187</v>
      </c>
      <c r="F14" s="289"/>
      <c r="G14" s="289"/>
      <c r="H14" s="148" t="s">
        <v>185</v>
      </c>
      <c r="I14" s="148" t="s">
        <v>186</v>
      </c>
      <c r="J14" s="148" t="s">
        <v>187</v>
      </c>
      <c r="K14" s="289"/>
      <c r="L14" s="289"/>
      <c r="M14" s="189"/>
      <c r="N14" s="190"/>
      <c r="O14" s="190"/>
    </row>
    <row r="15" spans="2:15" ht="13.5" thickBot="1">
      <c r="B15" s="188" t="s">
        <v>193</v>
      </c>
      <c r="C15" s="148"/>
      <c r="D15" s="148"/>
      <c r="E15" s="148"/>
      <c r="F15" s="204"/>
      <c r="G15" s="205"/>
      <c r="H15" s="148"/>
      <c r="I15" s="148"/>
      <c r="J15" s="153"/>
      <c r="K15" s="206"/>
      <c r="L15" s="205"/>
      <c r="M15" s="189"/>
      <c r="N15" s="190"/>
      <c r="O15" s="190"/>
    </row>
    <row r="16" spans="2:15" ht="13.5" thickBot="1">
      <c r="B16" s="188" t="s">
        <v>188</v>
      </c>
      <c r="C16" s="148"/>
      <c r="D16" s="148"/>
      <c r="E16" s="153"/>
      <c r="F16" s="153"/>
      <c r="G16" s="148"/>
      <c r="H16" s="148"/>
      <c r="I16" s="148"/>
      <c r="J16" s="153"/>
      <c r="K16" s="193"/>
      <c r="L16" s="148"/>
      <c r="M16" s="197"/>
      <c r="N16" s="158"/>
      <c r="O16" s="158"/>
    </row>
    <row r="17" spans="2:15" ht="13.5" thickBot="1">
      <c r="B17" s="207" t="s">
        <v>189</v>
      </c>
      <c r="C17" s="148"/>
      <c r="D17" s="148"/>
      <c r="E17" s="150"/>
      <c r="F17" s="148"/>
      <c r="G17" s="148"/>
      <c r="H17" s="148"/>
      <c r="I17" s="148"/>
      <c r="J17" s="153"/>
      <c r="K17" s="153"/>
      <c r="L17" s="148"/>
      <c r="M17" s="197"/>
      <c r="N17" s="158"/>
      <c r="O17" s="158"/>
    </row>
    <row r="18" spans="2:15" ht="9" customHeight="1">
      <c r="B18" s="188"/>
      <c r="C18" s="158"/>
      <c r="D18" s="158"/>
      <c r="E18" s="158"/>
      <c r="F18" s="158"/>
      <c r="G18" s="158"/>
      <c r="H18" s="158"/>
      <c r="I18" s="158"/>
      <c r="J18" s="158"/>
      <c r="K18" s="158"/>
      <c r="L18" s="158"/>
      <c r="M18" s="197"/>
    </row>
    <row r="19" spans="2:15" ht="13.5" thickBot="1">
      <c r="B19" s="188"/>
      <c r="C19" s="158"/>
      <c r="D19" s="158"/>
      <c r="E19" s="292" t="s">
        <v>194</v>
      </c>
      <c r="F19" s="292"/>
      <c r="G19" s="292"/>
      <c r="H19" s="292"/>
      <c r="I19" s="292"/>
      <c r="J19" s="292"/>
      <c r="K19" s="158"/>
      <c r="L19" s="158"/>
      <c r="M19" s="197"/>
    </row>
    <row r="20" spans="2:15" ht="13.5" thickBot="1">
      <c r="B20" s="188"/>
      <c r="C20" s="158"/>
      <c r="D20" s="158"/>
      <c r="E20" s="260" t="s">
        <v>182</v>
      </c>
      <c r="F20" s="260"/>
      <c r="G20" s="260"/>
      <c r="H20" s="260" t="s">
        <v>182</v>
      </c>
      <c r="I20" s="260"/>
      <c r="J20" s="260"/>
      <c r="K20" s="158"/>
      <c r="L20" s="158"/>
      <c r="M20" s="197"/>
    </row>
    <row r="21" spans="2:15" ht="13.5" thickBot="1">
      <c r="B21" s="188"/>
      <c r="C21" s="158"/>
      <c r="E21" s="148"/>
      <c r="F21" s="148"/>
      <c r="G21" s="148"/>
      <c r="H21" s="148" t="s">
        <v>195</v>
      </c>
      <c r="I21" s="148" t="s">
        <v>186</v>
      </c>
      <c r="J21" s="148" t="s">
        <v>187</v>
      </c>
      <c r="K21" s="158"/>
      <c r="L21" s="158"/>
      <c r="M21" s="197"/>
    </row>
    <row r="22" spans="2:15" ht="13.5" thickBot="1">
      <c r="B22" s="188"/>
      <c r="C22" s="158"/>
      <c r="D22" s="158" t="s">
        <v>188</v>
      </c>
      <c r="E22" s="148"/>
      <c r="F22" s="148"/>
      <c r="G22" s="148"/>
      <c r="H22" s="148"/>
      <c r="I22" s="148"/>
      <c r="J22" s="148"/>
      <c r="K22" s="158"/>
      <c r="L22" s="158"/>
      <c r="M22" s="197"/>
    </row>
    <row r="23" spans="2:15" ht="13.5" thickBot="1">
      <c r="B23" s="188"/>
      <c r="C23" s="158"/>
      <c r="D23" s="158" t="s">
        <v>189</v>
      </c>
      <c r="E23" s="148"/>
      <c r="F23" s="148"/>
      <c r="G23" s="148"/>
      <c r="H23" s="148"/>
      <c r="I23" s="148"/>
      <c r="J23" s="148"/>
      <c r="K23" s="158"/>
      <c r="L23" s="158"/>
      <c r="M23" s="197"/>
    </row>
    <row r="24" spans="2:15" ht="9" customHeight="1">
      <c r="B24" s="208"/>
      <c r="C24" s="209"/>
      <c r="D24" s="209"/>
      <c r="E24" s="209"/>
      <c r="F24" s="209"/>
      <c r="G24" s="209"/>
      <c r="H24" s="209"/>
      <c r="I24" s="209"/>
      <c r="J24" s="209"/>
      <c r="K24" s="209"/>
      <c r="L24" s="209"/>
      <c r="M24" s="210"/>
    </row>
    <row r="25" spans="2:15">
      <c r="B25" s="158"/>
      <c r="C25" s="158"/>
      <c r="D25" s="158"/>
      <c r="E25" s="158"/>
      <c r="F25" s="158"/>
      <c r="G25" s="171" t="s">
        <v>196</v>
      </c>
      <c r="H25" s="158"/>
      <c r="I25" s="158"/>
      <c r="J25" s="158"/>
      <c r="K25" s="158"/>
      <c r="L25" s="158"/>
      <c r="M25" s="158"/>
    </row>
    <row r="26" spans="2:15" ht="13.5" thickBot="1">
      <c r="B26" s="184"/>
      <c r="C26" s="186"/>
      <c r="D26" s="185" t="s">
        <v>30</v>
      </c>
      <c r="E26" s="186"/>
      <c r="F26" s="186"/>
      <c r="G26" s="186"/>
      <c r="H26" s="185" t="s">
        <v>31</v>
      </c>
      <c r="I26" s="186"/>
      <c r="J26" s="186"/>
      <c r="K26" s="186"/>
      <c r="L26" s="186"/>
      <c r="M26" s="187"/>
    </row>
    <row r="27" spans="2:15" ht="13.5" thickBot="1">
      <c r="B27" s="188"/>
      <c r="C27" s="158"/>
      <c r="D27" s="260" t="s">
        <v>182</v>
      </c>
      <c r="E27" s="260"/>
      <c r="F27" s="260"/>
      <c r="G27" s="260" t="s">
        <v>184</v>
      </c>
      <c r="H27" s="260" t="s">
        <v>182</v>
      </c>
      <c r="I27" s="260"/>
      <c r="J27" s="260"/>
      <c r="K27" s="260" t="s">
        <v>184</v>
      </c>
      <c r="L27" s="158"/>
      <c r="M27" s="197"/>
    </row>
    <row r="28" spans="2:15" ht="13.5" thickBot="1">
      <c r="B28" s="188"/>
      <c r="C28" s="158"/>
      <c r="D28" s="148" t="s">
        <v>185</v>
      </c>
      <c r="E28" s="148" t="s">
        <v>186</v>
      </c>
      <c r="F28" s="191" t="s">
        <v>187</v>
      </c>
      <c r="G28" s="293"/>
      <c r="H28" s="148" t="s">
        <v>185</v>
      </c>
      <c r="I28" s="148" t="s">
        <v>186</v>
      </c>
      <c r="J28" s="191" t="s">
        <v>187</v>
      </c>
      <c r="K28" s="293"/>
      <c r="L28" s="158"/>
      <c r="M28" s="197"/>
    </row>
    <row r="29" spans="2:15" ht="13.5" thickBot="1">
      <c r="B29" s="188"/>
      <c r="C29" s="158" t="s">
        <v>197</v>
      </c>
      <c r="D29" s="150"/>
      <c r="E29" s="192"/>
      <c r="F29" s="150"/>
      <c r="G29" s="152"/>
      <c r="H29" s="201"/>
      <c r="I29" s="192"/>
      <c r="J29" s="211"/>
      <c r="K29" s="212"/>
      <c r="L29" s="158"/>
      <c r="M29" s="197"/>
    </row>
    <row r="30" spans="2:15" ht="13.5" thickBot="1">
      <c r="B30" s="188"/>
      <c r="C30" s="158" t="s">
        <v>198</v>
      </c>
      <c r="D30" s="150"/>
      <c r="E30" s="150"/>
      <c r="F30" s="198"/>
      <c r="G30" s="213"/>
      <c r="H30" s="214"/>
      <c r="I30" s="148"/>
      <c r="J30" s="199"/>
      <c r="K30" s="198"/>
      <c r="L30" s="158"/>
      <c r="M30" s="197"/>
    </row>
    <row r="31" spans="2:15">
      <c r="B31" s="188"/>
      <c r="C31" s="158"/>
      <c r="D31" s="158"/>
      <c r="E31" s="158"/>
      <c r="F31" s="158"/>
      <c r="G31" s="158"/>
      <c r="H31" s="158"/>
      <c r="I31" s="158"/>
      <c r="J31" s="158"/>
      <c r="K31" s="158"/>
      <c r="L31" s="158"/>
      <c r="M31" s="197"/>
    </row>
    <row r="32" spans="2:15" ht="13.5" thickBot="1">
      <c r="B32" s="188"/>
      <c r="C32" s="158"/>
      <c r="D32" s="158" t="s">
        <v>191</v>
      </c>
      <c r="E32" s="158"/>
      <c r="F32" s="158"/>
      <c r="G32" s="158"/>
      <c r="H32" s="158" t="s">
        <v>138</v>
      </c>
      <c r="I32" s="158"/>
      <c r="J32" s="158"/>
      <c r="K32" s="158"/>
      <c r="L32" s="158"/>
      <c r="M32" s="197"/>
    </row>
    <row r="33" spans="2:13" ht="13.5" thickBot="1">
      <c r="B33" s="188"/>
      <c r="C33" s="158"/>
      <c r="D33" s="260" t="s">
        <v>182</v>
      </c>
      <c r="E33" s="260"/>
      <c r="F33" s="260"/>
      <c r="G33" s="260" t="s">
        <v>184</v>
      </c>
      <c r="H33" s="260" t="s">
        <v>182</v>
      </c>
      <c r="I33" s="260"/>
      <c r="J33" s="260"/>
      <c r="K33" s="260" t="s">
        <v>184</v>
      </c>
      <c r="L33" s="158"/>
      <c r="M33" s="197"/>
    </row>
    <row r="34" spans="2:13" ht="13.5" thickBot="1">
      <c r="B34" s="188"/>
      <c r="C34" s="158"/>
      <c r="D34" s="148" t="s">
        <v>185</v>
      </c>
      <c r="E34" s="148" t="s">
        <v>186</v>
      </c>
      <c r="F34" s="148" t="s">
        <v>187</v>
      </c>
      <c r="G34" s="260"/>
      <c r="H34" s="148" t="s">
        <v>185</v>
      </c>
      <c r="I34" s="148" t="s">
        <v>186</v>
      </c>
      <c r="J34" s="148" t="s">
        <v>187</v>
      </c>
      <c r="K34" s="260"/>
      <c r="L34" s="158"/>
      <c r="M34" s="197"/>
    </row>
    <row r="35" spans="2:13" ht="13.5" thickBot="1">
      <c r="B35" s="188"/>
      <c r="C35" s="158" t="s">
        <v>197</v>
      </c>
      <c r="D35" s="148"/>
      <c r="E35" s="148"/>
      <c r="F35" s="148"/>
      <c r="G35" s="148"/>
      <c r="H35" s="148"/>
      <c r="I35" s="148"/>
      <c r="J35" s="148"/>
      <c r="K35" s="148"/>
      <c r="L35" s="158"/>
      <c r="M35" s="197"/>
    </row>
    <row r="36" spans="2:13" ht="13.5" thickBot="1">
      <c r="B36" s="188"/>
      <c r="C36" s="158" t="s">
        <v>198</v>
      </c>
      <c r="D36" s="148"/>
      <c r="E36" s="148"/>
      <c r="F36" s="148"/>
      <c r="G36" s="148"/>
      <c r="H36" s="148"/>
      <c r="I36" s="148"/>
      <c r="J36" s="148"/>
      <c r="K36" s="148"/>
      <c r="L36" s="158"/>
      <c r="M36" s="197"/>
    </row>
    <row r="37" spans="2:13" ht="9.75" customHeight="1">
      <c r="B37" s="208"/>
      <c r="C37" s="209"/>
      <c r="D37" s="209"/>
      <c r="E37" s="209"/>
      <c r="F37" s="209"/>
      <c r="G37" s="209"/>
      <c r="H37" s="209"/>
      <c r="I37" s="209" t="s">
        <v>176</v>
      </c>
      <c r="J37" s="209"/>
      <c r="K37" s="209"/>
      <c r="L37" s="209"/>
      <c r="M37" s="210"/>
    </row>
    <row r="38" spans="2:13">
      <c r="G38" s="142" t="s">
        <v>199</v>
      </c>
    </row>
    <row r="39" spans="2:13">
      <c r="G39" s="142" t="s">
        <v>200</v>
      </c>
    </row>
    <row r="40" spans="2:13">
      <c r="B40" s="184"/>
      <c r="C40" s="186"/>
      <c r="D40" s="186"/>
      <c r="E40" s="186"/>
      <c r="F40" s="186"/>
      <c r="G40" s="186"/>
      <c r="H40" s="186"/>
      <c r="I40" s="186"/>
      <c r="J40" s="186"/>
      <c r="K40" s="186"/>
      <c r="L40" s="186"/>
      <c r="M40" s="187"/>
    </row>
    <row r="41" spans="2:13">
      <c r="B41" s="184" t="s">
        <v>201</v>
      </c>
      <c r="C41" s="186"/>
      <c r="D41" s="186"/>
      <c r="E41" s="186"/>
      <c r="F41" s="186"/>
      <c r="G41" s="186"/>
      <c r="H41" s="186"/>
      <c r="I41" s="186"/>
      <c r="J41" s="186"/>
      <c r="K41" s="186"/>
      <c r="L41" s="186"/>
      <c r="M41" s="187"/>
    </row>
    <row r="42" spans="2:13">
      <c r="B42" s="215"/>
      <c r="C42" s="158"/>
      <c r="D42" s="216" t="s">
        <v>202</v>
      </c>
      <c r="E42" s="158"/>
      <c r="F42" s="158"/>
      <c r="G42" s="158"/>
      <c r="H42" s="158"/>
      <c r="I42" s="158"/>
      <c r="J42" s="158"/>
      <c r="K42" s="158"/>
      <c r="L42" s="158"/>
      <c r="M42" s="197"/>
    </row>
    <row r="43" spans="2:13">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1"/>
  <sheetViews>
    <sheetView zoomScale="145" zoomScaleNormal="145" workbookViewId="0">
      <selection activeCell="C18" sqref="C18"/>
    </sheetView>
  </sheetViews>
  <sheetFormatPr baseColWidth="10" defaultRowHeight="12.75"/>
  <cols>
    <col min="1" max="1" width="5" style="219" customWidth="1"/>
    <col min="2" max="2" width="17.7109375" style="219" bestFit="1" customWidth="1"/>
    <col min="3" max="3" width="12.85546875" style="219" customWidth="1"/>
    <col min="4" max="4" width="8.5703125" style="219" customWidth="1"/>
    <col min="5" max="5" width="7" style="219" customWidth="1"/>
    <col min="6" max="6" width="6.28515625" style="219" customWidth="1"/>
    <col min="7" max="7" width="12.5703125" style="219" bestFit="1" customWidth="1"/>
    <col min="8" max="8" width="6.140625" style="219" customWidth="1"/>
    <col min="9" max="9" width="12.5703125" style="219" bestFit="1" customWidth="1"/>
    <col min="10" max="10" width="5.7109375" style="219" bestFit="1" customWidth="1"/>
    <col min="11" max="11" width="14.42578125" style="219" bestFit="1" customWidth="1"/>
    <col min="12" max="12" width="23.85546875" style="219" bestFit="1" customWidth="1"/>
    <col min="13" max="16384" width="11.42578125" style="219"/>
  </cols>
  <sheetData>
    <row r="1" spans="1:13">
      <c r="A1" s="218"/>
      <c r="C1" s="294" t="s">
        <v>203</v>
      </c>
      <c r="D1" s="294"/>
      <c r="E1" s="294"/>
      <c r="F1" s="294"/>
      <c r="G1" s="294"/>
      <c r="H1" s="294"/>
      <c r="I1" s="294"/>
      <c r="J1" s="294"/>
    </row>
    <row r="2" spans="1:13">
      <c r="A2" s="218"/>
      <c r="C2" s="294" t="s">
        <v>204</v>
      </c>
      <c r="D2" s="294"/>
      <c r="E2" s="294"/>
      <c r="F2" s="294"/>
      <c r="G2" s="294"/>
      <c r="H2" s="294"/>
      <c r="I2" s="294"/>
      <c r="J2" s="294"/>
      <c r="L2" s="220"/>
    </row>
    <row r="3" spans="1:13">
      <c r="A3" s="218"/>
      <c r="C3" s="294" t="s">
        <v>205</v>
      </c>
      <c r="D3" s="294"/>
      <c r="E3" s="294"/>
      <c r="F3" s="294"/>
      <c r="G3" s="294"/>
      <c r="H3" s="294"/>
      <c r="I3" s="294"/>
      <c r="J3" s="294"/>
      <c r="K3" s="294"/>
      <c r="L3" s="221" t="s">
        <v>131</v>
      </c>
    </row>
    <row r="4" spans="1:13">
      <c r="A4" s="218"/>
      <c r="C4" s="294" t="s">
        <v>206</v>
      </c>
      <c r="D4" s="294"/>
      <c r="E4" s="294"/>
      <c r="F4" s="294"/>
      <c r="G4" s="294"/>
      <c r="H4" s="294"/>
      <c r="I4" s="294"/>
      <c r="J4" s="294"/>
      <c r="K4" s="294"/>
      <c r="L4" s="222">
        <v>2011</v>
      </c>
    </row>
    <row r="5" spans="1:13" ht="13.5" thickBot="1">
      <c r="A5" s="218"/>
      <c r="C5" s="223"/>
      <c r="D5" s="223"/>
      <c r="E5" s="223"/>
      <c r="F5" s="223"/>
      <c r="G5" s="223"/>
      <c r="H5" s="223"/>
      <c r="I5" s="223"/>
      <c r="J5" s="223"/>
      <c r="K5" s="223"/>
    </row>
    <row r="6" spans="1:13">
      <c r="A6" s="224" t="s">
        <v>207</v>
      </c>
      <c r="B6" s="224" t="s">
        <v>208</v>
      </c>
      <c r="C6" s="225" t="s">
        <v>208</v>
      </c>
      <c r="D6" s="225"/>
      <c r="E6" s="225"/>
      <c r="F6" s="224"/>
      <c r="G6" s="225" t="s">
        <v>209</v>
      </c>
      <c r="H6" s="225" t="s">
        <v>210</v>
      </c>
      <c r="I6" s="225" t="s">
        <v>211</v>
      </c>
      <c r="J6" s="225" t="s">
        <v>212</v>
      </c>
      <c r="K6" s="226"/>
      <c r="L6" s="226"/>
    </row>
    <row r="7" spans="1:13">
      <c r="A7" s="227" t="s">
        <v>213</v>
      </c>
      <c r="B7" s="227" t="s">
        <v>214</v>
      </c>
      <c r="C7" s="228" t="s">
        <v>215</v>
      </c>
      <c r="D7" s="228" t="s">
        <v>216</v>
      </c>
      <c r="E7" s="228" t="s">
        <v>217</v>
      </c>
      <c r="F7" s="228" t="s">
        <v>218</v>
      </c>
      <c r="G7" s="228" t="s">
        <v>219</v>
      </c>
      <c r="H7" s="228" t="s">
        <v>220</v>
      </c>
      <c r="I7" s="228" t="s">
        <v>221</v>
      </c>
      <c r="J7" s="228" t="s">
        <v>222</v>
      </c>
      <c r="K7" s="228" t="s">
        <v>223</v>
      </c>
      <c r="L7" s="228" t="s">
        <v>224</v>
      </c>
    </row>
    <row r="8" spans="1:13">
      <c r="A8" s="229">
        <v>1</v>
      </c>
      <c r="B8" s="230" t="s">
        <v>225</v>
      </c>
      <c r="C8" s="229" t="s">
        <v>226</v>
      </c>
      <c r="D8" s="231">
        <v>56076</v>
      </c>
      <c r="E8" s="231">
        <v>234.46</v>
      </c>
      <c r="F8" s="231">
        <v>42</v>
      </c>
      <c r="G8" s="231" t="s">
        <v>227</v>
      </c>
      <c r="H8" s="231" t="s">
        <v>228</v>
      </c>
      <c r="I8" s="231">
        <v>79637.301587301583</v>
      </c>
      <c r="J8" s="231">
        <v>2</v>
      </c>
      <c r="K8" s="231" t="s">
        <v>229</v>
      </c>
      <c r="L8" s="231" t="s">
        <v>229</v>
      </c>
      <c r="M8" s="232"/>
    </row>
    <row r="9" spans="1:13">
      <c r="A9" s="229">
        <v>2</v>
      </c>
      <c r="B9" s="230" t="s">
        <v>230</v>
      </c>
      <c r="C9" s="229" t="s">
        <v>231</v>
      </c>
      <c r="D9" s="231">
        <v>59831</v>
      </c>
      <c r="E9" s="231">
        <v>240.1</v>
      </c>
      <c r="F9" s="231">
        <v>43</v>
      </c>
      <c r="G9" s="231" t="s">
        <v>227</v>
      </c>
      <c r="H9" s="231" t="s">
        <v>228</v>
      </c>
      <c r="I9" s="231">
        <v>26874.285714285714</v>
      </c>
      <c r="J9" s="231">
        <v>2</v>
      </c>
      <c r="K9" s="231" t="s">
        <v>232</v>
      </c>
      <c r="L9" s="231" t="s">
        <v>233</v>
      </c>
      <c r="M9" s="232"/>
    </row>
    <row r="10" spans="1:13">
      <c r="A10" s="229">
        <v>3</v>
      </c>
      <c r="B10" s="230" t="s">
        <v>234</v>
      </c>
      <c r="C10" s="229" t="s">
        <v>235</v>
      </c>
      <c r="D10" s="231">
        <v>61473</v>
      </c>
      <c r="E10" s="231">
        <v>240.63</v>
      </c>
      <c r="F10" s="231">
        <v>44</v>
      </c>
      <c r="G10" s="231" t="s">
        <v>227</v>
      </c>
      <c r="H10" s="231" t="s">
        <v>228</v>
      </c>
      <c r="I10" s="231">
        <v>99137.936507936509</v>
      </c>
      <c r="J10" s="231">
        <v>2</v>
      </c>
      <c r="K10" s="231" t="s">
        <v>229</v>
      </c>
      <c r="L10" s="231" t="s">
        <v>229</v>
      </c>
      <c r="M10" s="232"/>
    </row>
    <row r="11" spans="1:13">
      <c r="A11" s="229">
        <v>4</v>
      </c>
      <c r="B11" s="230" t="s">
        <v>236</v>
      </c>
      <c r="C11" s="229" t="s">
        <v>226</v>
      </c>
      <c r="D11" s="231">
        <v>157039</v>
      </c>
      <c r="E11" s="231">
        <v>317.47000000000003</v>
      </c>
      <c r="F11" s="231">
        <v>60</v>
      </c>
      <c r="G11" s="231" t="s">
        <v>227</v>
      </c>
      <c r="H11" s="231" t="s">
        <v>228</v>
      </c>
      <c r="I11" s="231">
        <v>187312.69841269843</v>
      </c>
      <c r="J11" s="231">
        <v>2</v>
      </c>
      <c r="K11" s="231" t="s">
        <v>229</v>
      </c>
      <c r="L11" s="231" t="s">
        <v>237</v>
      </c>
      <c r="M11" s="232"/>
    </row>
    <row r="12" spans="1:13">
      <c r="A12" s="229">
        <v>5</v>
      </c>
      <c r="B12" s="230" t="s">
        <v>238</v>
      </c>
      <c r="C12" s="229" t="s">
        <v>235</v>
      </c>
      <c r="D12" s="231">
        <v>80620</v>
      </c>
      <c r="E12" s="231">
        <v>265.14999999999998</v>
      </c>
      <c r="F12" s="231">
        <v>48</v>
      </c>
      <c r="G12" s="231" t="s">
        <v>227</v>
      </c>
      <c r="H12" s="231" t="s">
        <v>228</v>
      </c>
      <c r="I12" s="231">
        <v>167878.57142857142</v>
      </c>
      <c r="J12" s="231">
        <v>2</v>
      </c>
      <c r="K12" s="231" t="s">
        <v>229</v>
      </c>
      <c r="L12" s="231" t="s">
        <v>239</v>
      </c>
      <c r="M12" s="232"/>
    </row>
    <row r="13" spans="1:13">
      <c r="I13" s="233">
        <f>SUM(I8:I12)</f>
        <v>560840.79365079361</v>
      </c>
      <c r="K13" s="219" t="s">
        <v>208</v>
      </c>
    </row>
    <row r="21" spans="9:9">
      <c r="I21" s="219" t="s">
        <v>176</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26"/>
  <sheetViews>
    <sheetView zoomScale="148" zoomScaleNormal="148" workbookViewId="0">
      <selection activeCell="D19" sqref="D19"/>
    </sheetView>
  </sheetViews>
  <sheetFormatPr baseColWidth="10" defaultRowHeight="12.75"/>
  <cols>
    <col min="1" max="1" width="3.85546875" style="219" customWidth="1"/>
    <col min="2" max="2" width="13.28515625" style="219" bestFit="1" customWidth="1"/>
    <col min="3" max="3" width="15.28515625" style="219" bestFit="1" customWidth="1"/>
    <col min="4" max="4" width="6.28515625" style="219" customWidth="1"/>
    <col min="5" max="5" width="6.85546875" style="219" customWidth="1"/>
    <col min="6" max="6" width="6.7109375" style="219" customWidth="1"/>
    <col min="7" max="7" width="20.42578125" style="219" bestFit="1" customWidth="1"/>
    <col min="8" max="8" width="11.140625" style="219" customWidth="1"/>
    <col min="9" max="9" width="16.7109375" style="219" bestFit="1" customWidth="1"/>
    <col min="10" max="10" width="19" style="219" customWidth="1"/>
    <col min="11" max="16384" width="11.42578125" style="219"/>
  </cols>
  <sheetData>
    <row r="1" spans="1:10">
      <c r="A1" s="218"/>
      <c r="D1" s="234"/>
      <c r="E1" s="234"/>
      <c r="F1" s="234"/>
      <c r="G1" s="234"/>
      <c r="H1" s="234"/>
    </row>
    <row r="2" spans="1:10">
      <c r="A2" s="218"/>
      <c r="B2" s="294" t="s">
        <v>204</v>
      </c>
      <c r="C2" s="294"/>
      <c r="D2" s="294"/>
      <c r="E2" s="294"/>
      <c r="F2" s="294"/>
      <c r="G2" s="294"/>
      <c r="H2" s="294"/>
      <c r="I2" s="294"/>
      <c r="J2" s="294"/>
    </row>
    <row r="3" spans="1:10">
      <c r="A3" s="297" t="s">
        <v>116</v>
      </c>
      <c r="B3" s="297"/>
      <c r="C3" s="297"/>
      <c r="D3" s="297"/>
      <c r="E3" s="297"/>
      <c r="F3" s="297"/>
      <c r="G3" s="297"/>
      <c r="H3" s="297"/>
      <c r="I3" s="297"/>
      <c r="J3" s="297"/>
    </row>
    <row r="4" spans="1:10" ht="13.5" thickBot="1">
      <c r="A4" s="218"/>
      <c r="B4" s="218"/>
      <c r="C4" s="218"/>
      <c r="D4" s="218"/>
      <c r="E4" s="218"/>
      <c r="F4" s="218"/>
      <c r="G4" s="218"/>
      <c r="H4" s="218"/>
      <c r="I4" s="218"/>
      <c r="J4" s="235" t="s">
        <v>240</v>
      </c>
    </row>
    <row r="5" spans="1:10" ht="12.75" customHeight="1">
      <c r="A5" s="298" t="s">
        <v>241</v>
      </c>
      <c r="B5" s="225" t="s">
        <v>219</v>
      </c>
      <c r="C5" s="298" t="s">
        <v>215</v>
      </c>
      <c r="D5" s="300" t="s">
        <v>242</v>
      </c>
      <c r="E5" s="295" t="s">
        <v>217</v>
      </c>
      <c r="F5" s="295" t="s">
        <v>218</v>
      </c>
      <c r="G5" s="295" t="s">
        <v>243</v>
      </c>
      <c r="H5" s="302" t="s">
        <v>244</v>
      </c>
      <c r="I5" s="295" t="s">
        <v>245</v>
      </c>
      <c r="J5" s="295" t="s">
        <v>246</v>
      </c>
    </row>
    <row r="6" spans="1:10">
      <c r="A6" s="299"/>
      <c r="B6" s="228" t="s">
        <v>247</v>
      </c>
      <c r="C6" s="299"/>
      <c r="D6" s="301"/>
      <c r="E6" s="296"/>
      <c r="F6" s="296"/>
      <c r="G6" s="296"/>
      <c r="H6" s="303"/>
      <c r="I6" s="296"/>
      <c r="J6" s="296"/>
    </row>
    <row r="7" spans="1:10" s="142" customFormat="1" ht="12.75" customHeight="1">
      <c r="A7" s="236" t="s">
        <v>248</v>
      </c>
      <c r="B7" s="237" t="s">
        <v>249</v>
      </c>
      <c r="C7" s="237" t="s">
        <v>250</v>
      </c>
      <c r="D7" s="237">
        <v>5059</v>
      </c>
      <c r="E7" s="237">
        <v>50.26</v>
      </c>
      <c r="F7" s="237">
        <v>49</v>
      </c>
      <c r="G7" s="238" t="s">
        <v>251</v>
      </c>
      <c r="H7" s="239">
        <v>123.81399999999999</v>
      </c>
      <c r="I7" s="237" t="s">
        <v>252</v>
      </c>
      <c r="J7" s="237" t="s">
        <v>253</v>
      </c>
    </row>
    <row r="8" spans="1:10" s="142" customFormat="1" ht="12.75" customHeight="1">
      <c r="A8" s="236">
        <v>1</v>
      </c>
      <c r="B8" s="237" t="s">
        <v>254</v>
      </c>
      <c r="C8" s="237" t="s">
        <v>232</v>
      </c>
      <c r="D8" s="237">
        <v>127</v>
      </c>
      <c r="E8" s="237">
        <v>25</v>
      </c>
      <c r="F8" s="237">
        <v>22</v>
      </c>
      <c r="G8" s="238" t="s">
        <v>255</v>
      </c>
      <c r="H8" s="239">
        <v>7.4</v>
      </c>
      <c r="I8" s="237" t="s">
        <v>253</v>
      </c>
      <c r="J8" s="237" t="s">
        <v>253</v>
      </c>
    </row>
    <row r="9" spans="1:10" s="142" customFormat="1" ht="12.75" customHeight="1">
      <c r="A9" s="236">
        <v>2</v>
      </c>
      <c r="B9" s="237" t="s">
        <v>256</v>
      </c>
      <c r="C9" s="237" t="s">
        <v>232</v>
      </c>
      <c r="D9" s="237">
        <v>2537</v>
      </c>
      <c r="E9" s="237">
        <v>67.930000000000007</v>
      </c>
      <c r="F9" s="237">
        <v>17</v>
      </c>
      <c r="G9" s="238" t="s">
        <v>257</v>
      </c>
      <c r="H9" s="239">
        <v>345</v>
      </c>
      <c r="I9" s="237" t="s">
        <v>253</v>
      </c>
      <c r="J9" s="237" t="s">
        <v>253</v>
      </c>
    </row>
    <row r="10" spans="1:10" s="142" customFormat="1" ht="12.75" customHeight="1">
      <c r="A10" s="236">
        <v>3</v>
      </c>
      <c r="B10" s="237" t="s">
        <v>258</v>
      </c>
      <c r="C10" s="237" t="s">
        <v>259</v>
      </c>
      <c r="D10" s="237">
        <v>11894</v>
      </c>
      <c r="E10" s="237">
        <v>142.85</v>
      </c>
      <c r="F10" s="237">
        <v>22</v>
      </c>
      <c r="G10" s="238" t="s">
        <v>260</v>
      </c>
      <c r="H10" s="239">
        <v>2002</v>
      </c>
      <c r="I10" s="237" t="s">
        <v>261</v>
      </c>
      <c r="J10" s="237" t="s">
        <v>262</v>
      </c>
    </row>
    <row r="11" spans="1:10" s="142" customFormat="1" ht="12.75" customHeight="1">
      <c r="A11" s="236">
        <v>4</v>
      </c>
      <c r="B11" s="237" t="s">
        <v>263</v>
      </c>
      <c r="C11" s="237" t="s">
        <v>237</v>
      </c>
      <c r="D11" s="237">
        <v>5569</v>
      </c>
      <c r="E11" s="237">
        <v>106.84</v>
      </c>
      <c r="F11" s="237">
        <v>18</v>
      </c>
      <c r="G11" s="238" t="s">
        <v>227</v>
      </c>
      <c r="H11" s="239">
        <v>5284.7209999999995</v>
      </c>
      <c r="I11" s="237" t="s">
        <v>264</v>
      </c>
      <c r="J11" s="237" t="s">
        <v>264</v>
      </c>
    </row>
    <row r="12" spans="1:10" s="142" customFormat="1" ht="12.75" customHeight="1">
      <c r="A12" s="236">
        <v>5</v>
      </c>
      <c r="B12" s="237" t="s">
        <v>265</v>
      </c>
      <c r="C12" s="237" t="s">
        <v>266</v>
      </c>
      <c r="D12" s="237">
        <v>96.59</v>
      </c>
      <c r="E12" s="237">
        <v>25.31</v>
      </c>
      <c r="F12" s="237">
        <v>6</v>
      </c>
      <c r="G12" s="238" t="s">
        <v>255</v>
      </c>
      <c r="H12" s="239">
        <v>0.4</v>
      </c>
      <c r="I12" s="237" t="s">
        <v>253</v>
      </c>
      <c r="J12" s="237" t="s">
        <v>253</v>
      </c>
    </row>
    <row r="13" spans="1:10" s="142" customFormat="1" ht="12.75" customHeight="1">
      <c r="A13" s="236">
        <v>6</v>
      </c>
      <c r="B13" s="237" t="s">
        <v>267</v>
      </c>
      <c r="C13" s="237" t="s">
        <v>268</v>
      </c>
      <c r="D13" s="237">
        <v>1708</v>
      </c>
      <c r="E13" s="237">
        <v>59.15</v>
      </c>
      <c r="F13" s="237">
        <v>17</v>
      </c>
      <c r="G13" s="238" t="s">
        <v>257</v>
      </c>
      <c r="H13" s="239">
        <v>28.5</v>
      </c>
      <c r="I13" s="237" t="s">
        <v>253</v>
      </c>
      <c r="J13" s="237" t="s">
        <v>253</v>
      </c>
    </row>
    <row r="14" spans="1:10" s="142" customFormat="1" ht="12.75" customHeight="1">
      <c r="A14" s="236">
        <v>7</v>
      </c>
      <c r="B14" s="237" t="s">
        <v>256</v>
      </c>
      <c r="C14" s="237" t="s">
        <v>232</v>
      </c>
      <c r="D14" s="237">
        <v>2537</v>
      </c>
      <c r="E14" s="237">
        <v>67.930000000000007</v>
      </c>
      <c r="F14" s="237">
        <v>17</v>
      </c>
      <c r="G14" s="238" t="s">
        <v>257</v>
      </c>
      <c r="H14" s="239">
        <v>388.37900000000002</v>
      </c>
      <c r="I14" s="237" t="s">
        <v>253</v>
      </c>
      <c r="J14" s="237" t="s">
        <v>253</v>
      </c>
    </row>
    <row r="15" spans="1:10" s="142" customFormat="1" ht="12.75" customHeight="1">
      <c r="A15" s="236">
        <v>8</v>
      </c>
      <c r="B15" s="237" t="s">
        <v>269</v>
      </c>
      <c r="C15" s="237" t="s">
        <v>270</v>
      </c>
      <c r="D15" s="237">
        <v>20432</v>
      </c>
      <c r="E15" s="237">
        <v>178</v>
      </c>
      <c r="F15" s="237">
        <v>27</v>
      </c>
      <c r="G15" s="238" t="s">
        <v>260</v>
      </c>
      <c r="H15" s="239">
        <v>15614.97</v>
      </c>
      <c r="I15" s="237" t="s">
        <v>271</v>
      </c>
      <c r="J15" s="237" t="s">
        <v>272</v>
      </c>
    </row>
    <row r="16" spans="1:10" s="142" customFormat="1" ht="12.75" customHeight="1">
      <c r="A16" s="236">
        <v>9</v>
      </c>
      <c r="B16" s="237" t="s">
        <v>256</v>
      </c>
      <c r="C16" s="237" t="s">
        <v>232</v>
      </c>
      <c r="D16" s="237">
        <v>2537</v>
      </c>
      <c r="E16" s="237">
        <v>67.930000000000007</v>
      </c>
      <c r="F16" s="237">
        <v>17</v>
      </c>
      <c r="G16" s="238" t="s">
        <v>257</v>
      </c>
      <c r="H16" s="239">
        <v>440.26</v>
      </c>
      <c r="I16" s="237" t="s">
        <v>253</v>
      </c>
      <c r="J16" s="237" t="s">
        <v>253</v>
      </c>
    </row>
    <row r="17" spans="8:9">
      <c r="H17" s="240">
        <f>SUM(H7:H16)</f>
        <v>24235.443999999996</v>
      </c>
    </row>
    <row r="26" spans="8:9">
      <c r="I26" s="219" t="s">
        <v>176</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23"/>
  <sheetViews>
    <sheetView zoomScale="148" zoomScaleNormal="148" workbookViewId="0">
      <selection activeCell="E19" sqref="E19"/>
    </sheetView>
  </sheetViews>
  <sheetFormatPr baseColWidth="10" defaultRowHeight="12.75"/>
  <cols>
    <col min="1" max="1" width="3.85546875" style="219" customWidth="1"/>
    <col min="2" max="2" width="13.28515625" style="219" bestFit="1" customWidth="1"/>
    <col min="3" max="3" width="15.28515625" style="219" bestFit="1" customWidth="1"/>
    <col min="4" max="4" width="6.28515625" style="219" customWidth="1"/>
    <col min="5" max="5" width="6.85546875" style="219" customWidth="1"/>
    <col min="6" max="6" width="6.7109375" style="219" customWidth="1"/>
    <col min="7" max="7" width="20.42578125" style="219" bestFit="1" customWidth="1"/>
    <col min="8" max="9" width="16.7109375" style="219" bestFit="1" customWidth="1"/>
    <col min="10" max="16384" width="11.42578125" style="219"/>
  </cols>
  <sheetData>
    <row r="1" spans="1:9">
      <c r="A1" s="218"/>
      <c r="D1" s="234"/>
      <c r="E1" s="234"/>
      <c r="F1" s="234"/>
      <c r="G1" s="234"/>
    </row>
    <row r="2" spans="1:9">
      <c r="A2" s="218"/>
      <c r="B2" s="294" t="s">
        <v>204</v>
      </c>
      <c r="C2" s="294"/>
      <c r="D2" s="294"/>
      <c r="E2" s="294"/>
      <c r="F2" s="294"/>
      <c r="G2" s="294"/>
      <c r="H2" s="294"/>
      <c r="I2" s="294"/>
    </row>
    <row r="3" spans="1:9">
      <c r="A3" s="297" t="s">
        <v>117</v>
      </c>
      <c r="B3" s="297"/>
      <c r="C3" s="297"/>
      <c r="D3" s="297"/>
      <c r="E3" s="297"/>
      <c r="F3" s="297"/>
      <c r="G3" s="297"/>
      <c r="H3" s="297"/>
      <c r="I3" s="297"/>
    </row>
    <row r="4" spans="1:9" ht="13.5" thickBot="1">
      <c r="A4" s="218"/>
      <c r="B4" s="218"/>
      <c r="C4" s="218"/>
      <c r="D4" s="218"/>
      <c r="E4" s="218"/>
      <c r="F4" s="218"/>
      <c r="G4" s="218"/>
      <c r="H4" s="218"/>
      <c r="I4" s="241" t="s">
        <v>240</v>
      </c>
    </row>
    <row r="5" spans="1:9" ht="12.75" customHeight="1">
      <c r="A5" s="295" t="s">
        <v>241</v>
      </c>
      <c r="B5" s="242" t="s">
        <v>219</v>
      </c>
      <c r="C5" s="295" t="s">
        <v>215</v>
      </c>
      <c r="D5" s="300" t="s">
        <v>242</v>
      </c>
      <c r="E5" s="295" t="s">
        <v>217</v>
      </c>
      <c r="F5" s="295" t="s">
        <v>218</v>
      </c>
      <c r="G5" s="295" t="s">
        <v>243</v>
      </c>
      <c r="H5" s="295" t="s">
        <v>245</v>
      </c>
      <c r="I5" s="295" t="s">
        <v>246</v>
      </c>
    </row>
    <row r="6" spans="1:9">
      <c r="A6" s="296"/>
      <c r="B6" s="243" t="s">
        <v>247</v>
      </c>
      <c r="C6" s="296"/>
      <c r="D6" s="301"/>
      <c r="E6" s="296"/>
      <c r="F6" s="296"/>
      <c r="G6" s="296"/>
      <c r="H6" s="304"/>
      <c r="I6" s="304"/>
    </row>
    <row r="7" spans="1:9" s="142" customFormat="1" ht="12.75" customHeight="1">
      <c r="A7" s="244">
        <v>1</v>
      </c>
      <c r="B7" s="244" t="s">
        <v>273</v>
      </c>
      <c r="C7" s="244" t="s">
        <v>266</v>
      </c>
      <c r="D7" s="244">
        <v>1402</v>
      </c>
      <c r="E7" s="244">
        <v>55.68</v>
      </c>
      <c r="F7" s="244">
        <v>14</v>
      </c>
      <c r="G7" s="244" t="s">
        <v>257</v>
      </c>
      <c r="H7" s="245" t="s">
        <v>232</v>
      </c>
      <c r="I7" s="245" t="s">
        <v>232</v>
      </c>
    </row>
    <row r="8" spans="1:9" s="142" customFormat="1" ht="12.75" customHeight="1">
      <c r="A8" s="244">
        <v>2</v>
      </c>
      <c r="B8" s="244" t="s">
        <v>274</v>
      </c>
      <c r="C8" s="244" t="s">
        <v>266</v>
      </c>
      <c r="D8" s="244">
        <v>298</v>
      </c>
      <c r="E8" s="244">
        <v>41.45</v>
      </c>
      <c r="F8" s="244">
        <v>9</v>
      </c>
      <c r="G8" s="244" t="s">
        <v>255</v>
      </c>
      <c r="H8" s="245" t="s">
        <v>232</v>
      </c>
      <c r="I8" s="245" t="s">
        <v>232</v>
      </c>
    </row>
    <row r="9" spans="1:9" s="142" customFormat="1" ht="12.75" customHeight="1">
      <c r="A9" s="244">
        <v>3</v>
      </c>
      <c r="B9" s="244" t="s">
        <v>275</v>
      </c>
      <c r="C9" s="244" t="s">
        <v>266</v>
      </c>
      <c r="D9" s="244">
        <v>324</v>
      </c>
      <c r="E9" s="244">
        <v>43.31</v>
      </c>
      <c r="F9" s="244">
        <v>9</v>
      </c>
      <c r="G9" s="244" t="s">
        <v>255</v>
      </c>
      <c r="H9" s="245" t="s">
        <v>232</v>
      </c>
      <c r="I9" s="245" t="s">
        <v>232</v>
      </c>
    </row>
    <row r="10" spans="1:9" s="142" customFormat="1" ht="12.75" customHeight="1">
      <c r="A10" s="244">
        <v>4</v>
      </c>
      <c r="B10" s="244" t="s">
        <v>276</v>
      </c>
      <c r="C10" s="244" t="s">
        <v>266</v>
      </c>
      <c r="D10" s="244">
        <v>163.47</v>
      </c>
      <c r="E10" s="244">
        <v>32.56</v>
      </c>
      <c r="F10" s="244">
        <v>8</v>
      </c>
      <c r="G10" s="244" t="s">
        <v>255</v>
      </c>
      <c r="H10" s="245" t="s">
        <v>232</v>
      </c>
      <c r="I10" s="245" t="s">
        <v>232</v>
      </c>
    </row>
    <row r="11" spans="1:9" s="142" customFormat="1" ht="12.75" customHeight="1">
      <c r="A11" s="244">
        <v>5</v>
      </c>
      <c r="B11" s="244" t="s">
        <v>277</v>
      </c>
      <c r="C11" s="244" t="s">
        <v>278</v>
      </c>
      <c r="D11" s="244">
        <v>495</v>
      </c>
      <c r="E11" s="244">
        <v>45.28</v>
      </c>
      <c r="F11" s="244">
        <v>11</v>
      </c>
      <c r="G11" s="244" t="s">
        <v>257</v>
      </c>
      <c r="H11" s="245" t="s">
        <v>232</v>
      </c>
      <c r="I11" s="245" t="s">
        <v>232</v>
      </c>
    </row>
    <row r="12" spans="1:9" s="142" customFormat="1" ht="12.75" customHeight="1">
      <c r="A12" s="244">
        <v>6</v>
      </c>
      <c r="B12" s="244" t="s">
        <v>279</v>
      </c>
      <c r="C12" s="244" t="s">
        <v>266</v>
      </c>
      <c r="D12" s="244">
        <v>325</v>
      </c>
      <c r="E12" s="244">
        <v>43.34</v>
      </c>
      <c r="F12" s="244">
        <v>9</v>
      </c>
      <c r="G12" s="244" t="s">
        <v>255</v>
      </c>
      <c r="H12" s="245" t="s">
        <v>232</v>
      </c>
      <c r="I12" s="245" t="s">
        <v>232</v>
      </c>
    </row>
    <row r="13" spans="1:9" s="142" customFormat="1" ht="12.75" customHeight="1">
      <c r="A13" s="244">
        <v>7</v>
      </c>
      <c r="B13" s="244" t="s">
        <v>280</v>
      </c>
      <c r="C13" s="244" t="s">
        <v>266</v>
      </c>
      <c r="D13" s="244">
        <v>1373</v>
      </c>
      <c r="E13" s="244">
        <v>52.57</v>
      </c>
      <c r="F13" s="244">
        <v>16</v>
      </c>
      <c r="G13" s="244" t="s">
        <v>257</v>
      </c>
      <c r="H13" s="245" t="s">
        <v>232</v>
      </c>
      <c r="I13" s="245" t="s">
        <v>232</v>
      </c>
    </row>
    <row r="14" spans="1:9" s="142" customFormat="1" ht="12.75" customHeight="1">
      <c r="A14" s="244">
        <v>8</v>
      </c>
      <c r="B14" s="244" t="s">
        <v>281</v>
      </c>
      <c r="C14" s="244" t="s">
        <v>266</v>
      </c>
      <c r="D14" s="244">
        <v>2312</v>
      </c>
      <c r="E14" s="244">
        <v>62.4</v>
      </c>
      <c r="F14" s="244">
        <v>15</v>
      </c>
      <c r="G14" s="244" t="s">
        <v>257</v>
      </c>
      <c r="H14" s="245" t="s">
        <v>232</v>
      </c>
      <c r="I14" s="245" t="s">
        <v>232</v>
      </c>
    </row>
    <row r="15" spans="1:9" s="142" customFormat="1" ht="12.75" customHeight="1">
      <c r="A15" s="244">
        <v>9</v>
      </c>
      <c r="B15" s="244" t="s">
        <v>282</v>
      </c>
      <c r="C15" s="244" t="s">
        <v>266</v>
      </c>
      <c r="D15" s="244">
        <v>1943</v>
      </c>
      <c r="E15" s="244">
        <v>58.6</v>
      </c>
      <c r="F15" s="244">
        <v>16</v>
      </c>
      <c r="G15" s="244" t="s">
        <v>283</v>
      </c>
      <c r="H15" s="245" t="s">
        <v>232</v>
      </c>
      <c r="I15" s="245" t="s">
        <v>232</v>
      </c>
    </row>
    <row r="16" spans="1:9" s="142" customFormat="1" ht="12.75" customHeight="1">
      <c r="A16" s="244">
        <v>10</v>
      </c>
      <c r="B16" s="244" t="s">
        <v>284</v>
      </c>
      <c r="C16" s="244" t="s">
        <v>266</v>
      </c>
      <c r="D16" s="244">
        <v>2542</v>
      </c>
      <c r="E16" s="244">
        <v>67.930000000000007</v>
      </c>
      <c r="F16" s="244">
        <v>17</v>
      </c>
      <c r="G16" s="244" t="s">
        <v>257</v>
      </c>
      <c r="H16" s="245" t="s">
        <v>232</v>
      </c>
      <c r="I16" s="245" t="s">
        <v>232</v>
      </c>
    </row>
    <row r="17" spans="1:9" s="142" customFormat="1" ht="12.75" customHeight="1">
      <c r="A17" s="244">
        <v>11</v>
      </c>
      <c r="B17" s="244" t="s">
        <v>285</v>
      </c>
      <c r="C17" s="244" t="s">
        <v>278</v>
      </c>
      <c r="D17" s="244">
        <v>337</v>
      </c>
      <c r="E17" s="244">
        <v>44.6</v>
      </c>
      <c r="F17" s="244">
        <v>9</v>
      </c>
      <c r="G17" s="244" t="s">
        <v>255</v>
      </c>
      <c r="H17" s="245" t="s">
        <v>232</v>
      </c>
      <c r="I17" s="245" t="s">
        <v>232</v>
      </c>
    </row>
    <row r="18" spans="1:9" s="142" customFormat="1" ht="12.75" customHeight="1">
      <c r="A18" s="244">
        <v>12</v>
      </c>
      <c r="B18" s="244" t="s">
        <v>286</v>
      </c>
      <c r="C18" s="244" t="s">
        <v>266</v>
      </c>
      <c r="D18" s="244">
        <v>978.30000000000007</v>
      </c>
      <c r="E18" s="244">
        <v>53.64</v>
      </c>
      <c r="F18" s="244">
        <v>13</v>
      </c>
      <c r="G18" s="244" t="s">
        <v>257</v>
      </c>
      <c r="H18" s="245" t="s">
        <v>232</v>
      </c>
      <c r="I18" s="245" t="s">
        <v>232</v>
      </c>
    </row>
    <row r="19" spans="1:9" s="142" customFormat="1" ht="12.75" customHeight="1">
      <c r="A19" s="244">
        <v>13</v>
      </c>
      <c r="B19" s="244" t="s">
        <v>287</v>
      </c>
      <c r="C19" s="244" t="s">
        <v>266</v>
      </c>
      <c r="D19" s="244">
        <v>1649</v>
      </c>
      <c r="E19" s="244">
        <v>57.25</v>
      </c>
      <c r="F19" s="244">
        <v>13</v>
      </c>
      <c r="G19" s="244" t="s">
        <v>288</v>
      </c>
      <c r="H19" s="245" t="s">
        <v>232</v>
      </c>
      <c r="I19" s="245" t="s">
        <v>232</v>
      </c>
    </row>
    <row r="20" spans="1:9" s="142" customFormat="1" ht="12.75" customHeight="1">
      <c r="A20" s="244">
        <v>14</v>
      </c>
      <c r="B20" s="244" t="s">
        <v>274</v>
      </c>
      <c r="C20" s="244" t="s">
        <v>266</v>
      </c>
      <c r="D20" s="244">
        <v>298</v>
      </c>
      <c r="E20" s="244">
        <v>41.45</v>
      </c>
      <c r="F20" s="244">
        <v>9</v>
      </c>
      <c r="G20" s="244" t="s">
        <v>255</v>
      </c>
      <c r="H20" s="245" t="s">
        <v>232</v>
      </c>
      <c r="I20" s="245" t="s">
        <v>232</v>
      </c>
    </row>
    <row r="21" spans="1:9" s="142" customFormat="1" ht="12.75" customHeight="1">
      <c r="A21" s="244">
        <v>15</v>
      </c>
      <c r="B21" s="244" t="s">
        <v>289</v>
      </c>
      <c r="C21" s="244" t="s">
        <v>266</v>
      </c>
      <c r="D21" s="244">
        <v>1571</v>
      </c>
      <c r="E21" s="244">
        <v>52.7</v>
      </c>
      <c r="F21" s="244">
        <v>14</v>
      </c>
      <c r="G21" s="244" t="s">
        <v>257</v>
      </c>
      <c r="H21" s="245" t="s">
        <v>232</v>
      </c>
      <c r="I21" s="245" t="s">
        <v>232</v>
      </c>
    </row>
    <row r="22" spans="1:9" s="142" customFormat="1" ht="12.75" customHeight="1">
      <c r="A22" s="244">
        <v>16</v>
      </c>
      <c r="B22" s="244" t="s">
        <v>290</v>
      </c>
      <c r="C22" s="244" t="s">
        <v>266</v>
      </c>
      <c r="D22" s="244">
        <v>1815</v>
      </c>
      <c r="E22" s="244">
        <v>57.59</v>
      </c>
      <c r="F22" s="244">
        <v>15</v>
      </c>
      <c r="G22" s="244" t="s">
        <v>257</v>
      </c>
      <c r="H22" s="245" t="s">
        <v>232</v>
      </c>
      <c r="I22" s="245" t="s">
        <v>232</v>
      </c>
    </row>
    <row r="23" spans="1:9" s="142" customFormat="1" ht="12.75" customHeight="1">
      <c r="A23" s="244">
        <v>17</v>
      </c>
      <c r="B23" s="244" t="s">
        <v>291</v>
      </c>
      <c r="C23" s="244" t="s">
        <v>266</v>
      </c>
      <c r="D23" s="244">
        <v>1922</v>
      </c>
      <c r="E23" s="244">
        <v>58.63</v>
      </c>
      <c r="F23" s="244">
        <v>12</v>
      </c>
      <c r="G23" s="244" t="s">
        <v>257</v>
      </c>
      <c r="H23" s="245" t="s">
        <v>232</v>
      </c>
      <c r="I23" s="245" t="s">
        <v>232</v>
      </c>
    </row>
    <row r="24" spans="1:9" s="142" customFormat="1" ht="12.75" customHeight="1">
      <c r="A24" s="244">
        <v>18</v>
      </c>
      <c r="B24" s="244" t="s">
        <v>274</v>
      </c>
      <c r="C24" s="244" t="s">
        <v>266</v>
      </c>
      <c r="D24" s="244">
        <v>298</v>
      </c>
      <c r="E24" s="244">
        <v>41.45</v>
      </c>
      <c r="F24" s="244">
        <v>9</v>
      </c>
      <c r="G24" s="244" t="s">
        <v>255</v>
      </c>
      <c r="H24" s="245" t="s">
        <v>232</v>
      </c>
      <c r="I24" s="245" t="s">
        <v>232</v>
      </c>
    </row>
    <row r="25" spans="1:9" s="142" customFormat="1" ht="12.75" customHeight="1">
      <c r="A25" s="244">
        <v>19</v>
      </c>
      <c r="B25" s="244" t="s">
        <v>292</v>
      </c>
      <c r="C25" s="244" t="s">
        <v>266</v>
      </c>
      <c r="D25" s="244">
        <v>1674</v>
      </c>
      <c r="E25" s="244">
        <v>55.870000000000005</v>
      </c>
      <c r="F25" s="244">
        <v>16</v>
      </c>
      <c r="G25" s="244" t="s">
        <v>257</v>
      </c>
      <c r="H25" s="245" t="s">
        <v>232</v>
      </c>
      <c r="I25" s="245" t="s">
        <v>232</v>
      </c>
    </row>
    <row r="26" spans="1:9" s="142" customFormat="1" ht="12.75" customHeight="1">
      <c r="A26" s="244">
        <v>20</v>
      </c>
      <c r="B26" s="244" t="s">
        <v>293</v>
      </c>
      <c r="C26" s="244" t="s">
        <v>266</v>
      </c>
      <c r="D26" s="244">
        <v>337</v>
      </c>
      <c r="E26" s="244">
        <v>50.24</v>
      </c>
      <c r="F26" s="244">
        <v>9</v>
      </c>
      <c r="G26" s="244" t="s">
        <v>255</v>
      </c>
      <c r="H26" s="245" t="s">
        <v>232</v>
      </c>
      <c r="I26" s="245" t="s">
        <v>232</v>
      </c>
    </row>
    <row r="27" spans="1:9" s="142" customFormat="1" ht="12.75" customHeight="1">
      <c r="A27" s="244">
        <v>21</v>
      </c>
      <c r="B27" s="244" t="s">
        <v>294</v>
      </c>
      <c r="C27" s="244" t="s">
        <v>266</v>
      </c>
      <c r="D27" s="244">
        <v>482</v>
      </c>
      <c r="E27" s="244">
        <v>50.38</v>
      </c>
      <c r="F27" s="244">
        <v>10</v>
      </c>
      <c r="G27" s="244" t="s">
        <v>257</v>
      </c>
      <c r="H27" s="245" t="s">
        <v>232</v>
      </c>
      <c r="I27" s="245" t="s">
        <v>232</v>
      </c>
    </row>
    <row r="28" spans="1:9" s="142" customFormat="1" ht="12.75" customHeight="1">
      <c r="A28" s="244">
        <v>22</v>
      </c>
      <c r="B28" s="244" t="s">
        <v>295</v>
      </c>
      <c r="C28" s="244" t="s">
        <v>266</v>
      </c>
      <c r="D28" s="244">
        <v>449</v>
      </c>
      <c r="E28" s="244">
        <v>28.650000000000002</v>
      </c>
      <c r="F28" s="244">
        <v>11</v>
      </c>
      <c r="G28" s="244" t="s">
        <v>288</v>
      </c>
      <c r="H28" s="245" t="s">
        <v>232</v>
      </c>
      <c r="I28" s="245" t="s">
        <v>232</v>
      </c>
    </row>
    <row r="29" spans="1:9" s="142" customFormat="1" ht="12.75" customHeight="1">
      <c r="A29" s="244">
        <v>23</v>
      </c>
      <c r="B29" s="244" t="s">
        <v>296</v>
      </c>
      <c r="C29" s="244" t="s">
        <v>278</v>
      </c>
      <c r="D29" s="244">
        <v>1508</v>
      </c>
      <c r="E29" s="244">
        <v>62.940000000000005</v>
      </c>
      <c r="F29" s="244">
        <v>14</v>
      </c>
      <c r="G29" s="244" t="s">
        <v>257</v>
      </c>
      <c r="H29" s="245" t="s">
        <v>232</v>
      </c>
      <c r="I29" s="245" t="s">
        <v>232</v>
      </c>
    </row>
    <row r="30" spans="1:9" s="142" customFormat="1" ht="12.75" customHeight="1">
      <c r="A30" s="244">
        <v>24</v>
      </c>
      <c r="B30" s="244" t="s">
        <v>297</v>
      </c>
      <c r="C30" s="244" t="s">
        <v>266</v>
      </c>
      <c r="D30" s="244">
        <v>495</v>
      </c>
      <c r="E30" s="244">
        <v>45.29</v>
      </c>
      <c r="F30" s="244">
        <v>11</v>
      </c>
      <c r="G30" s="244" t="s">
        <v>257</v>
      </c>
      <c r="H30" s="245" t="s">
        <v>232</v>
      </c>
      <c r="I30" s="245" t="s">
        <v>232</v>
      </c>
    </row>
    <row r="31" spans="1:9" s="142" customFormat="1" ht="12.75" customHeight="1">
      <c r="A31" s="244">
        <v>25</v>
      </c>
      <c r="B31" s="244" t="s">
        <v>298</v>
      </c>
      <c r="C31" s="244" t="s">
        <v>266</v>
      </c>
      <c r="D31" s="244">
        <v>1888</v>
      </c>
      <c r="E31" s="244">
        <v>66.14</v>
      </c>
      <c r="F31" s="244">
        <v>16</v>
      </c>
      <c r="G31" s="244" t="s">
        <v>257</v>
      </c>
      <c r="H31" s="245" t="s">
        <v>232</v>
      </c>
      <c r="I31" s="245" t="s">
        <v>232</v>
      </c>
    </row>
    <row r="32" spans="1:9" s="142" customFormat="1" ht="12.75" customHeight="1">
      <c r="A32" s="244">
        <v>26</v>
      </c>
      <c r="B32" s="244" t="s">
        <v>293</v>
      </c>
      <c r="C32" s="244" t="s">
        <v>266</v>
      </c>
      <c r="D32" s="244">
        <v>337</v>
      </c>
      <c r="E32" s="244">
        <v>50.24</v>
      </c>
      <c r="F32" s="244">
        <v>9</v>
      </c>
      <c r="G32" s="244" t="s">
        <v>255</v>
      </c>
      <c r="H32" s="245" t="s">
        <v>232</v>
      </c>
      <c r="I32" s="245" t="s">
        <v>232</v>
      </c>
    </row>
    <row r="33" spans="1:9" s="142" customFormat="1" ht="12.75" customHeight="1">
      <c r="A33" s="244">
        <v>27</v>
      </c>
      <c r="B33" s="244" t="s">
        <v>299</v>
      </c>
      <c r="C33" s="244" t="s">
        <v>266</v>
      </c>
      <c r="D33" s="244">
        <v>465</v>
      </c>
      <c r="E33" s="244">
        <v>34.840000000000003</v>
      </c>
      <c r="F33" s="244">
        <v>11</v>
      </c>
      <c r="G33" s="244" t="s">
        <v>288</v>
      </c>
      <c r="H33" s="245" t="s">
        <v>232</v>
      </c>
      <c r="I33" s="245" t="s">
        <v>232</v>
      </c>
    </row>
    <row r="34" spans="1:9" s="142" customFormat="1" ht="12.75" customHeight="1">
      <c r="A34" s="244">
        <v>28</v>
      </c>
      <c r="B34" s="244" t="s">
        <v>294</v>
      </c>
      <c r="C34" s="244" t="s">
        <v>266</v>
      </c>
      <c r="D34" s="244">
        <v>482</v>
      </c>
      <c r="E34" s="244">
        <v>50.38</v>
      </c>
      <c r="F34" s="244">
        <v>10</v>
      </c>
      <c r="G34" s="244" t="s">
        <v>257</v>
      </c>
      <c r="H34" s="245" t="s">
        <v>232</v>
      </c>
      <c r="I34" s="245" t="s">
        <v>232</v>
      </c>
    </row>
    <row r="35" spans="1:9" s="142" customFormat="1" ht="12.75" customHeight="1">
      <c r="A35" s="244">
        <v>29</v>
      </c>
      <c r="B35" s="244" t="s">
        <v>279</v>
      </c>
      <c r="C35" s="244" t="s">
        <v>266</v>
      </c>
      <c r="D35" s="244">
        <v>325</v>
      </c>
      <c r="E35" s="244">
        <v>43.34</v>
      </c>
      <c r="F35" s="244">
        <v>9</v>
      </c>
      <c r="G35" s="244" t="s">
        <v>255</v>
      </c>
      <c r="H35" s="245" t="s">
        <v>232</v>
      </c>
      <c r="I35" s="245" t="s">
        <v>232</v>
      </c>
    </row>
    <row r="36" spans="1:9" s="142" customFormat="1" ht="12.75" customHeight="1">
      <c r="A36" s="244">
        <v>30</v>
      </c>
      <c r="B36" s="244" t="s">
        <v>300</v>
      </c>
      <c r="C36" s="244" t="s">
        <v>266</v>
      </c>
      <c r="D36" s="244">
        <v>1549</v>
      </c>
      <c r="E36" s="244">
        <v>67.210000000000008</v>
      </c>
      <c r="F36" s="244">
        <v>16</v>
      </c>
      <c r="G36" s="244" t="s">
        <v>257</v>
      </c>
      <c r="H36" s="245" t="s">
        <v>232</v>
      </c>
      <c r="I36" s="245" t="s">
        <v>232</v>
      </c>
    </row>
    <row r="37" spans="1:9" s="142" customFormat="1" ht="12.75" customHeight="1">
      <c r="A37" s="244">
        <v>31</v>
      </c>
      <c r="B37" s="244" t="s">
        <v>301</v>
      </c>
      <c r="C37" s="244" t="s">
        <v>266</v>
      </c>
      <c r="D37" s="244">
        <v>495</v>
      </c>
      <c r="E37" s="244">
        <v>45.28</v>
      </c>
      <c r="F37" s="244">
        <v>11</v>
      </c>
      <c r="G37" s="244" t="s">
        <v>255</v>
      </c>
      <c r="H37" s="245" t="s">
        <v>232</v>
      </c>
      <c r="I37" s="245" t="s">
        <v>232</v>
      </c>
    </row>
    <row r="38" spans="1:9" s="142" customFormat="1" ht="12.75" customHeight="1">
      <c r="A38" s="244">
        <v>32</v>
      </c>
      <c r="B38" s="244" t="s">
        <v>284</v>
      </c>
      <c r="C38" s="244" t="s">
        <v>266</v>
      </c>
      <c r="D38" s="244">
        <v>2542</v>
      </c>
      <c r="E38" s="244">
        <v>67.930000000000007</v>
      </c>
      <c r="F38" s="244">
        <v>17</v>
      </c>
      <c r="G38" s="244" t="s">
        <v>257</v>
      </c>
      <c r="H38" s="245" t="s">
        <v>232</v>
      </c>
      <c r="I38" s="245" t="s">
        <v>232</v>
      </c>
    </row>
    <row r="39" spans="1:9" s="142" customFormat="1" ht="12.75" customHeight="1">
      <c r="A39" s="244">
        <v>33</v>
      </c>
      <c r="B39" s="244" t="s">
        <v>273</v>
      </c>
      <c r="C39" s="244" t="s">
        <v>266</v>
      </c>
      <c r="D39" s="244">
        <v>1402</v>
      </c>
      <c r="E39" s="244">
        <v>55.68</v>
      </c>
      <c r="F39" s="244">
        <v>14</v>
      </c>
      <c r="G39" s="244" t="s">
        <v>257</v>
      </c>
      <c r="H39" s="245" t="s">
        <v>232</v>
      </c>
      <c r="I39" s="245" t="s">
        <v>232</v>
      </c>
    </row>
    <row r="40" spans="1:9" s="142" customFormat="1" ht="12.75" customHeight="1">
      <c r="A40" s="244">
        <v>34</v>
      </c>
      <c r="B40" s="244" t="s">
        <v>302</v>
      </c>
      <c r="C40" s="244" t="s">
        <v>266</v>
      </c>
      <c r="D40" s="244">
        <v>163.57</v>
      </c>
      <c r="E40" s="244">
        <v>32.56</v>
      </c>
      <c r="F40" s="244">
        <v>8</v>
      </c>
      <c r="G40" s="244" t="s">
        <v>255</v>
      </c>
      <c r="H40" s="245" t="s">
        <v>232</v>
      </c>
      <c r="I40" s="245" t="s">
        <v>232</v>
      </c>
    </row>
    <row r="41" spans="1:9" s="142" customFormat="1" ht="12.75" customHeight="1">
      <c r="A41" s="244">
        <v>35</v>
      </c>
      <c r="B41" s="244" t="s">
        <v>285</v>
      </c>
      <c r="C41" s="244" t="s">
        <v>278</v>
      </c>
      <c r="D41" s="244">
        <v>337</v>
      </c>
      <c r="E41" s="244">
        <v>44.6</v>
      </c>
      <c r="F41" s="244">
        <v>9</v>
      </c>
      <c r="G41" s="244" t="s">
        <v>255</v>
      </c>
      <c r="H41" s="245" t="s">
        <v>232</v>
      </c>
      <c r="I41" s="245" t="s">
        <v>232</v>
      </c>
    </row>
    <row r="42" spans="1:9" s="142" customFormat="1" ht="12.75" customHeight="1">
      <c r="A42" s="244">
        <v>36</v>
      </c>
      <c r="B42" s="244" t="s">
        <v>303</v>
      </c>
      <c r="C42" s="244" t="s">
        <v>266</v>
      </c>
      <c r="D42" s="244">
        <v>1577</v>
      </c>
      <c r="E42" s="244">
        <v>62.940000000000005</v>
      </c>
      <c r="F42" s="244">
        <v>13</v>
      </c>
      <c r="G42" s="244" t="s">
        <v>257</v>
      </c>
      <c r="H42" s="245" t="s">
        <v>232</v>
      </c>
      <c r="I42" s="245" t="s">
        <v>232</v>
      </c>
    </row>
    <row r="43" spans="1:9" s="142" customFormat="1" ht="12.75" customHeight="1">
      <c r="A43" s="244">
        <v>37</v>
      </c>
      <c r="B43" s="244" t="s">
        <v>304</v>
      </c>
      <c r="C43" s="244" t="s">
        <v>266</v>
      </c>
      <c r="D43" s="244">
        <v>1517</v>
      </c>
      <c r="E43" s="244">
        <v>52.27</v>
      </c>
      <c r="F43" s="244">
        <v>14</v>
      </c>
      <c r="G43" s="244" t="s">
        <v>257</v>
      </c>
      <c r="H43" s="245" t="s">
        <v>232</v>
      </c>
      <c r="I43" s="245" t="s">
        <v>232</v>
      </c>
    </row>
    <row r="44" spans="1:9" s="142" customFormat="1" ht="12.75" customHeight="1">
      <c r="A44" s="244">
        <v>38</v>
      </c>
      <c r="B44" s="244" t="s">
        <v>305</v>
      </c>
      <c r="C44" s="244" t="s">
        <v>266</v>
      </c>
      <c r="D44" s="244">
        <v>337</v>
      </c>
      <c r="E44" s="244">
        <v>47.1</v>
      </c>
      <c r="F44" s="244">
        <v>8</v>
      </c>
      <c r="G44" s="244" t="s">
        <v>255</v>
      </c>
      <c r="H44" s="245" t="s">
        <v>232</v>
      </c>
      <c r="I44" s="245" t="s">
        <v>232</v>
      </c>
    </row>
    <row r="45" spans="1:9" s="142" customFormat="1" ht="12.75" customHeight="1">
      <c r="A45" s="244">
        <v>39</v>
      </c>
      <c r="B45" s="244" t="s">
        <v>294</v>
      </c>
      <c r="C45" s="244" t="s">
        <v>266</v>
      </c>
      <c r="D45" s="244">
        <v>482</v>
      </c>
      <c r="E45" s="244">
        <v>50.38</v>
      </c>
      <c r="F45" s="244">
        <v>10</v>
      </c>
      <c r="G45" s="244" t="s">
        <v>257</v>
      </c>
      <c r="H45" s="245" t="s">
        <v>232</v>
      </c>
      <c r="I45" s="245" t="s">
        <v>232</v>
      </c>
    </row>
    <row r="46" spans="1:9" s="142" customFormat="1" ht="12.75" customHeight="1">
      <c r="A46" s="244">
        <v>40</v>
      </c>
      <c r="B46" s="244" t="s">
        <v>281</v>
      </c>
      <c r="C46" s="244" t="s">
        <v>266</v>
      </c>
      <c r="D46" s="244">
        <v>2312</v>
      </c>
      <c r="E46" s="244">
        <v>62.4</v>
      </c>
      <c r="F46" s="244">
        <v>15</v>
      </c>
      <c r="G46" s="244" t="s">
        <v>257</v>
      </c>
      <c r="H46" s="245" t="s">
        <v>232</v>
      </c>
      <c r="I46" s="245" t="s">
        <v>232</v>
      </c>
    </row>
    <row r="47" spans="1:9" s="142" customFormat="1" ht="12.75" customHeight="1">
      <c r="A47" s="244">
        <v>41</v>
      </c>
      <c r="B47" s="244" t="s">
        <v>274</v>
      </c>
      <c r="C47" s="244" t="s">
        <v>266</v>
      </c>
      <c r="D47" s="244">
        <v>298</v>
      </c>
      <c r="E47" s="244">
        <v>41.45</v>
      </c>
      <c r="F47" s="244">
        <v>9</v>
      </c>
      <c r="G47" s="244" t="s">
        <v>255</v>
      </c>
      <c r="H47" s="245" t="s">
        <v>232</v>
      </c>
      <c r="I47" s="245" t="s">
        <v>232</v>
      </c>
    </row>
    <row r="48" spans="1:9" s="142" customFormat="1" ht="12.75" customHeight="1">
      <c r="A48" s="244">
        <v>42</v>
      </c>
      <c r="B48" s="244" t="s">
        <v>306</v>
      </c>
      <c r="C48" s="244" t="s">
        <v>278</v>
      </c>
      <c r="D48" s="244">
        <v>3764</v>
      </c>
      <c r="E48" s="244">
        <v>81.93</v>
      </c>
      <c r="F48" s="244">
        <v>20</v>
      </c>
      <c r="G48" s="244" t="s">
        <v>257</v>
      </c>
      <c r="H48" s="245" t="s">
        <v>232</v>
      </c>
      <c r="I48" s="245" t="s">
        <v>232</v>
      </c>
    </row>
    <row r="49" spans="1:9" s="142" customFormat="1" ht="12.75" customHeight="1">
      <c r="A49" s="244">
        <v>43</v>
      </c>
      <c r="B49" s="244" t="s">
        <v>297</v>
      </c>
      <c r="C49" s="244" t="s">
        <v>266</v>
      </c>
      <c r="D49" s="244">
        <v>495</v>
      </c>
      <c r="E49" s="244">
        <v>45.29</v>
      </c>
      <c r="F49" s="244">
        <v>11</v>
      </c>
      <c r="G49" s="244" t="s">
        <v>257</v>
      </c>
      <c r="H49" s="245" t="s">
        <v>232</v>
      </c>
      <c r="I49" s="245" t="s">
        <v>232</v>
      </c>
    </row>
    <row r="50" spans="1:9" s="142" customFormat="1" ht="12.75" customHeight="1">
      <c r="A50" s="244">
        <v>44</v>
      </c>
      <c r="B50" s="244" t="s">
        <v>307</v>
      </c>
      <c r="C50" s="244" t="s">
        <v>266</v>
      </c>
      <c r="D50" s="244">
        <v>955</v>
      </c>
      <c r="E50" s="244">
        <v>53.68</v>
      </c>
      <c r="F50" s="244">
        <v>13</v>
      </c>
      <c r="G50" s="244" t="s">
        <v>257</v>
      </c>
      <c r="H50" s="245" t="s">
        <v>232</v>
      </c>
      <c r="I50" s="245" t="s">
        <v>232</v>
      </c>
    </row>
    <row r="51" spans="1:9" s="142" customFormat="1" ht="12.75" customHeight="1">
      <c r="A51" s="244">
        <v>45</v>
      </c>
      <c r="B51" s="244" t="s">
        <v>279</v>
      </c>
      <c r="C51" s="244" t="s">
        <v>266</v>
      </c>
      <c r="D51" s="244">
        <v>325</v>
      </c>
      <c r="E51" s="244">
        <v>43.34</v>
      </c>
      <c r="F51" s="244">
        <v>9</v>
      </c>
      <c r="G51" s="244" t="s">
        <v>255</v>
      </c>
      <c r="H51" s="245" t="s">
        <v>232</v>
      </c>
      <c r="I51" s="245" t="s">
        <v>232</v>
      </c>
    </row>
    <row r="52" spans="1:9" s="142" customFormat="1" ht="12.75" customHeight="1">
      <c r="A52" s="244">
        <v>46</v>
      </c>
      <c r="B52" s="244" t="s">
        <v>274</v>
      </c>
      <c r="C52" s="244" t="s">
        <v>266</v>
      </c>
      <c r="D52" s="244">
        <v>298</v>
      </c>
      <c r="E52" s="244">
        <v>41.45</v>
      </c>
      <c r="F52" s="244">
        <v>9</v>
      </c>
      <c r="G52" s="244" t="s">
        <v>255</v>
      </c>
      <c r="H52" s="245" t="s">
        <v>232</v>
      </c>
      <c r="I52" s="245" t="s">
        <v>232</v>
      </c>
    </row>
    <row r="53" spans="1:9" s="142" customFormat="1" ht="12.75" customHeight="1">
      <c r="A53" s="244">
        <v>47</v>
      </c>
      <c r="B53" s="244" t="s">
        <v>282</v>
      </c>
      <c r="C53" s="244" t="s">
        <v>266</v>
      </c>
      <c r="D53" s="244">
        <v>1943</v>
      </c>
      <c r="E53" s="244">
        <v>58.6</v>
      </c>
      <c r="F53" s="244">
        <v>16</v>
      </c>
      <c r="G53" s="244" t="s">
        <v>283</v>
      </c>
      <c r="H53" s="245" t="s">
        <v>232</v>
      </c>
      <c r="I53" s="245" t="s">
        <v>232</v>
      </c>
    </row>
    <row r="54" spans="1:9" s="142" customFormat="1" ht="12.75" customHeight="1">
      <c r="A54" s="244">
        <v>48</v>
      </c>
      <c r="B54" s="244" t="s">
        <v>279</v>
      </c>
      <c r="C54" s="244" t="s">
        <v>266</v>
      </c>
      <c r="D54" s="244">
        <v>325</v>
      </c>
      <c r="E54" s="244">
        <v>43.34</v>
      </c>
      <c r="F54" s="244">
        <v>9</v>
      </c>
      <c r="G54" s="244" t="s">
        <v>255</v>
      </c>
      <c r="H54" s="245" t="s">
        <v>232</v>
      </c>
      <c r="I54" s="245" t="s">
        <v>232</v>
      </c>
    </row>
    <row r="55" spans="1:9" s="142" customFormat="1" ht="12.75" customHeight="1">
      <c r="A55" s="244">
        <v>49</v>
      </c>
      <c r="B55" s="244" t="s">
        <v>308</v>
      </c>
      <c r="C55" s="244" t="s">
        <v>266</v>
      </c>
      <c r="D55" s="244">
        <v>495</v>
      </c>
      <c r="E55" s="244">
        <v>45.28</v>
      </c>
      <c r="F55" s="244">
        <v>11</v>
      </c>
      <c r="G55" s="244" t="s">
        <v>257</v>
      </c>
      <c r="H55" s="245" t="s">
        <v>232</v>
      </c>
      <c r="I55" s="245" t="s">
        <v>232</v>
      </c>
    </row>
    <row r="56" spans="1:9" s="142" customFormat="1" ht="12.75" customHeight="1">
      <c r="A56" s="244">
        <v>50</v>
      </c>
      <c r="B56" s="244" t="s">
        <v>309</v>
      </c>
      <c r="C56" s="244" t="s">
        <v>266</v>
      </c>
      <c r="D56" s="244">
        <v>1894</v>
      </c>
      <c r="E56" s="244">
        <v>61.45</v>
      </c>
      <c r="F56" s="244">
        <v>16</v>
      </c>
      <c r="G56" s="244" t="s">
        <v>257</v>
      </c>
      <c r="H56" s="245" t="s">
        <v>232</v>
      </c>
      <c r="I56" s="245" t="s">
        <v>232</v>
      </c>
    </row>
    <row r="57" spans="1:9" s="142" customFormat="1" ht="12.75" customHeight="1">
      <c r="A57" s="244">
        <v>51</v>
      </c>
      <c r="B57" s="244" t="s">
        <v>310</v>
      </c>
      <c r="C57" s="244" t="s">
        <v>266</v>
      </c>
      <c r="D57" s="244">
        <v>1765</v>
      </c>
      <c r="E57" s="244">
        <v>57.120000000000005</v>
      </c>
      <c r="F57" s="244">
        <v>16</v>
      </c>
      <c r="G57" s="244" t="s">
        <v>257</v>
      </c>
      <c r="H57" s="245" t="s">
        <v>232</v>
      </c>
      <c r="I57" s="245" t="s">
        <v>232</v>
      </c>
    </row>
    <row r="58" spans="1:9" s="142" customFormat="1" ht="12.75" customHeight="1">
      <c r="A58" s="244">
        <v>52</v>
      </c>
      <c r="B58" s="244" t="s">
        <v>274</v>
      </c>
      <c r="C58" s="244" t="s">
        <v>266</v>
      </c>
      <c r="D58" s="244">
        <v>298</v>
      </c>
      <c r="E58" s="244">
        <v>41.45</v>
      </c>
      <c r="F58" s="244">
        <v>9</v>
      </c>
      <c r="G58" s="244" t="s">
        <v>255</v>
      </c>
      <c r="H58" s="245" t="s">
        <v>232</v>
      </c>
      <c r="I58" s="245" t="s">
        <v>232</v>
      </c>
    </row>
    <row r="59" spans="1:9" s="142" customFormat="1" ht="12.75" customHeight="1">
      <c r="A59" s="244">
        <v>53</v>
      </c>
      <c r="B59" s="244" t="s">
        <v>293</v>
      </c>
      <c r="C59" s="244" t="s">
        <v>266</v>
      </c>
      <c r="D59" s="244">
        <v>337</v>
      </c>
      <c r="E59" s="244">
        <v>50.24</v>
      </c>
      <c r="F59" s="244">
        <v>9</v>
      </c>
      <c r="G59" s="244" t="s">
        <v>255</v>
      </c>
      <c r="H59" s="245" t="s">
        <v>232</v>
      </c>
      <c r="I59" s="245" t="s">
        <v>232</v>
      </c>
    </row>
    <row r="60" spans="1:9" s="142" customFormat="1" ht="12.75" customHeight="1">
      <c r="A60" s="244">
        <v>54</v>
      </c>
      <c r="B60" s="244" t="s">
        <v>276</v>
      </c>
      <c r="C60" s="244" t="s">
        <v>266</v>
      </c>
      <c r="D60" s="244">
        <v>163.47</v>
      </c>
      <c r="E60" s="244">
        <v>32.56</v>
      </c>
      <c r="F60" s="244">
        <v>8</v>
      </c>
      <c r="G60" s="244" t="s">
        <v>255</v>
      </c>
      <c r="H60" s="245" t="s">
        <v>232</v>
      </c>
      <c r="I60" s="245" t="s">
        <v>232</v>
      </c>
    </row>
    <row r="61" spans="1:9" s="142" customFormat="1" ht="12.75" customHeight="1">
      <c r="A61" s="244">
        <v>55</v>
      </c>
      <c r="B61" s="244" t="s">
        <v>292</v>
      </c>
      <c r="C61" s="244" t="s">
        <v>266</v>
      </c>
      <c r="D61" s="244">
        <v>1674</v>
      </c>
      <c r="E61" s="244">
        <v>55.870000000000005</v>
      </c>
      <c r="F61" s="244">
        <v>16</v>
      </c>
      <c r="G61" s="244" t="s">
        <v>257</v>
      </c>
      <c r="H61" s="245" t="s">
        <v>232</v>
      </c>
      <c r="I61" s="245" t="s">
        <v>232</v>
      </c>
    </row>
    <row r="62" spans="1:9" s="142" customFormat="1" ht="12.75" customHeight="1">
      <c r="A62" s="244">
        <v>56</v>
      </c>
      <c r="B62" s="244" t="s">
        <v>311</v>
      </c>
      <c r="C62" s="244" t="s">
        <v>266</v>
      </c>
      <c r="D62" s="244">
        <v>1815</v>
      </c>
      <c r="E62" s="244">
        <v>57.59</v>
      </c>
      <c r="F62" s="244">
        <v>15</v>
      </c>
      <c r="G62" s="244" t="s">
        <v>257</v>
      </c>
      <c r="H62" s="245" t="s">
        <v>232</v>
      </c>
      <c r="I62" s="245" t="s">
        <v>232</v>
      </c>
    </row>
    <row r="63" spans="1:9" s="142" customFormat="1" ht="12.75" customHeight="1">
      <c r="A63" s="244">
        <v>57</v>
      </c>
      <c r="B63" s="244" t="s">
        <v>312</v>
      </c>
      <c r="C63" s="244" t="s">
        <v>266</v>
      </c>
      <c r="D63" s="244">
        <v>673.80000000000007</v>
      </c>
      <c r="E63" s="244">
        <v>50.69</v>
      </c>
      <c r="F63" s="244">
        <v>12</v>
      </c>
      <c r="G63" s="244" t="s">
        <v>257</v>
      </c>
      <c r="H63" s="245" t="s">
        <v>232</v>
      </c>
      <c r="I63" s="245" t="s">
        <v>232</v>
      </c>
    </row>
    <row r="64" spans="1:9" s="142" customFormat="1" ht="12.75" customHeight="1">
      <c r="A64" s="244">
        <v>58</v>
      </c>
      <c r="B64" s="244" t="s">
        <v>280</v>
      </c>
      <c r="C64" s="244" t="s">
        <v>266</v>
      </c>
      <c r="D64" s="244">
        <v>1373</v>
      </c>
      <c r="E64" s="244">
        <v>52.57</v>
      </c>
      <c r="F64" s="244">
        <v>16</v>
      </c>
      <c r="G64" s="244" t="s">
        <v>257</v>
      </c>
      <c r="H64" s="245" t="s">
        <v>232</v>
      </c>
      <c r="I64" s="245" t="s">
        <v>232</v>
      </c>
    </row>
    <row r="65" spans="1:9" s="142" customFormat="1" ht="12.75" customHeight="1">
      <c r="A65" s="244">
        <v>59</v>
      </c>
      <c r="B65" s="244" t="s">
        <v>291</v>
      </c>
      <c r="C65" s="244" t="s">
        <v>266</v>
      </c>
      <c r="D65" s="244">
        <v>1922</v>
      </c>
      <c r="E65" s="244">
        <v>58.63</v>
      </c>
      <c r="F65" s="244">
        <v>12</v>
      </c>
      <c r="G65" s="244" t="s">
        <v>257</v>
      </c>
      <c r="H65" s="245" t="s">
        <v>232</v>
      </c>
      <c r="I65" s="245" t="s">
        <v>232</v>
      </c>
    </row>
    <row r="66" spans="1:9" s="142" customFormat="1" ht="12.75" customHeight="1">
      <c r="A66" s="244">
        <v>60</v>
      </c>
      <c r="B66" s="244" t="s">
        <v>275</v>
      </c>
      <c r="C66" s="244" t="s">
        <v>266</v>
      </c>
      <c r="D66" s="244">
        <v>324</v>
      </c>
      <c r="E66" s="244">
        <v>43.31</v>
      </c>
      <c r="F66" s="244">
        <v>9</v>
      </c>
      <c r="G66" s="244" t="s">
        <v>255</v>
      </c>
      <c r="H66" s="245" t="s">
        <v>232</v>
      </c>
      <c r="I66" s="245" t="s">
        <v>232</v>
      </c>
    </row>
    <row r="67" spans="1:9" s="142" customFormat="1" ht="12.75" customHeight="1">
      <c r="A67" s="244">
        <v>61</v>
      </c>
      <c r="B67" s="244" t="s">
        <v>297</v>
      </c>
      <c r="C67" s="244" t="s">
        <v>266</v>
      </c>
      <c r="D67" s="244">
        <v>495</v>
      </c>
      <c r="E67" s="244">
        <v>45.29</v>
      </c>
      <c r="F67" s="244">
        <v>11</v>
      </c>
      <c r="G67" s="244" t="s">
        <v>257</v>
      </c>
      <c r="H67" s="245" t="s">
        <v>232</v>
      </c>
      <c r="I67" s="245" t="s">
        <v>232</v>
      </c>
    </row>
    <row r="68" spans="1:9" s="142" customFormat="1" ht="12.75" customHeight="1">
      <c r="A68" s="244">
        <v>62</v>
      </c>
      <c r="B68" s="244" t="s">
        <v>285</v>
      </c>
      <c r="C68" s="244" t="s">
        <v>278</v>
      </c>
      <c r="D68" s="244">
        <v>337</v>
      </c>
      <c r="E68" s="244">
        <v>44.6</v>
      </c>
      <c r="F68" s="244">
        <v>9</v>
      </c>
      <c r="G68" s="244" t="s">
        <v>255</v>
      </c>
      <c r="H68" s="245" t="s">
        <v>232</v>
      </c>
      <c r="I68" s="245" t="s">
        <v>232</v>
      </c>
    </row>
    <row r="69" spans="1:9" s="142" customFormat="1" ht="12.75" customHeight="1">
      <c r="A69" s="244">
        <v>63</v>
      </c>
      <c r="B69" s="244" t="s">
        <v>301</v>
      </c>
      <c r="C69" s="244" t="s">
        <v>266</v>
      </c>
      <c r="D69" s="244">
        <v>495</v>
      </c>
      <c r="E69" s="244">
        <v>45.28</v>
      </c>
      <c r="F69" s="244">
        <v>11</v>
      </c>
      <c r="G69" s="244" t="s">
        <v>255</v>
      </c>
      <c r="H69" s="245" t="s">
        <v>232</v>
      </c>
      <c r="I69" s="245" t="s">
        <v>232</v>
      </c>
    </row>
    <row r="70" spans="1:9" s="142" customFormat="1" ht="12.75" customHeight="1">
      <c r="A70" s="244">
        <v>64</v>
      </c>
      <c r="B70" s="244" t="s">
        <v>287</v>
      </c>
      <c r="C70" s="244" t="s">
        <v>266</v>
      </c>
      <c r="D70" s="244">
        <v>1649</v>
      </c>
      <c r="E70" s="244">
        <v>57.25</v>
      </c>
      <c r="F70" s="244">
        <v>13</v>
      </c>
      <c r="G70" s="244" t="s">
        <v>288</v>
      </c>
      <c r="H70" s="245" t="s">
        <v>232</v>
      </c>
      <c r="I70" s="245" t="s">
        <v>232</v>
      </c>
    </row>
    <row r="71" spans="1:9" s="142" customFormat="1" ht="12.75" customHeight="1">
      <c r="A71" s="244">
        <v>65</v>
      </c>
      <c r="B71" s="244" t="s">
        <v>303</v>
      </c>
      <c r="C71" s="244" t="s">
        <v>266</v>
      </c>
      <c r="D71" s="244">
        <v>1577</v>
      </c>
      <c r="E71" s="244">
        <v>62.940000000000005</v>
      </c>
      <c r="F71" s="244">
        <v>13</v>
      </c>
      <c r="G71" s="244" t="s">
        <v>257</v>
      </c>
      <c r="H71" s="245" t="s">
        <v>232</v>
      </c>
      <c r="I71" s="245" t="s">
        <v>232</v>
      </c>
    </row>
    <row r="72" spans="1:9" s="142" customFormat="1" ht="12.75" customHeight="1">
      <c r="A72" s="244">
        <v>66</v>
      </c>
      <c r="B72" s="244" t="s">
        <v>313</v>
      </c>
      <c r="C72" s="244" t="s">
        <v>278</v>
      </c>
      <c r="D72" s="244">
        <v>1489</v>
      </c>
      <c r="E72" s="244">
        <v>55.81</v>
      </c>
      <c r="F72" s="244">
        <v>0</v>
      </c>
      <c r="G72" s="244" t="s">
        <v>257</v>
      </c>
      <c r="H72" s="245" t="s">
        <v>232</v>
      </c>
      <c r="I72" s="245" t="s">
        <v>232</v>
      </c>
    </row>
    <row r="73" spans="1:9" s="142" customFormat="1" ht="12.75" customHeight="1">
      <c r="A73" s="244">
        <v>67</v>
      </c>
      <c r="B73" s="244" t="s">
        <v>305</v>
      </c>
      <c r="C73" s="244" t="s">
        <v>266</v>
      </c>
      <c r="D73" s="244">
        <v>337</v>
      </c>
      <c r="E73" s="244">
        <v>47.1</v>
      </c>
      <c r="F73" s="244">
        <v>8</v>
      </c>
      <c r="G73" s="244" t="s">
        <v>255</v>
      </c>
      <c r="H73" s="245" t="s">
        <v>232</v>
      </c>
      <c r="I73" s="245" t="s">
        <v>232</v>
      </c>
    </row>
    <row r="74" spans="1:9" s="142" customFormat="1" ht="12.75" customHeight="1">
      <c r="A74" s="244">
        <v>68</v>
      </c>
      <c r="B74" s="244" t="s">
        <v>314</v>
      </c>
      <c r="C74" s="244" t="s">
        <v>315</v>
      </c>
      <c r="D74" s="244">
        <v>1904</v>
      </c>
      <c r="E74" s="244">
        <v>58.61</v>
      </c>
      <c r="F74" s="244">
        <v>16</v>
      </c>
      <c r="G74" s="244" t="s">
        <v>257</v>
      </c>
      <c r="H74" s="245" t="s">
        <v>232</v>
      </c>
      <c r="I74" s="245" t="s">
        <v>232</v>
      </c>
    </row>
    <row r="75" spans="1:9" s="142" customFormat="1" ht="12.75" customHeight="1">
      <c r="A75" s="244">
        <v>69</v>
      </c>
      <c r="B75" s="244" t="s">
        <v>316</v>
      </c>
      <c r="C75" s="244" t="s">
        <v>266</v>
      </c>
      <c r="D75" s="244">
        <v>4721</v>
      </c>
      <c r="E75" s="244">
        <v>110.72</v>
      </c>
      <c r="F75" s="244">
        <v>18</v>
      </c>
      <c r="G75" s="244" t="s">
        <v>227</v>
      </c>
      <c r="H75" s="245" t="s">
        <v>232</v>
      </c>
      <c r="I75" s="245" t="s">
        <v>232</v>
      </c>
    </row>
    <row r="76" spans="1:9" s="142" customFormat="1" ht="12.75" customHeight="1">
      <c r="A76" s="244">
        <v>70</v>
      </c>
      <c r="B76" s="244" t="s">
        <v>317</v>
      </c>
      <c r="C76" s="244" t="s">
        <v>318</v>
      </c>
      <c r="D76" s="244">
        <v>3276</v>
      </c>
      <c r="E76" s="244">
        <v>69.31</v>
      </c>
      <c r="F76" s="244">
        <v>20</v>
      </c>
      <c r="G76" s="244" t="s">
        <v>283</v>
      </c>
      <c r="H76" s="245" t="s">
        <v>232</v>
      </c>
      <c r="I76" s="245" t="s">
        <v>232</v>
      </c>
    </row>
    <row r="77" spans="1:9" s="142" customFormat="1" ht="12.75" customHeight="1">
      <c r="A77" s="244">
        <v>71</v>
      </c>
      <c r="B77" s="244" t="s">
        <v>319</v>
      </c>
      <c r="C77" s="244" t="s">
        <v>266</v>
      </c>
      <c r="D77" s="244">
        <v>640</v>
      </c>
      <c r="E77" s="244">
        <v>50.02</v>
      </c>
      <c r="F77" s="244">
        <v>11</v>
      </c>
      <c r="G77" s="244" t="s">
        <v>257</v>
      </c>
      <c r="H77" s="245" t="s">
        <v>232</v>
      </c>
      <c r="I77" s="245" t="s">
        <v>232</v>
      </c>
    </row>
    <row r="78" spans="1:9" s="142" customFormat="1" ht="12.75" customHeight="1">
      <c r="A78" s="244">
        <v>72</v>
      </c>
      <c r="B78" s="244" t="s">
        <v>292</v>
      </c>
      <c r="C78" s="244" t="s">
        <v>266</v>
      </c>
      <c r="D78" s="244">
        <v>1674</v>
      </c>
      <c r="E78" s="244">
        <v>55.870000000000005</v>
      </c>
      <c r="F78" s="244">
        <v>16</v>
      </c>
      <c r="G78" s="244" t="s">
        <v>257</v>
      </c>
      <c r="H78" s="245" t="s">
        <v>232</v>
      </c>
      <c r="I78" s="245" t="s">
        <v>232</v>
      </c>
    </row>
    <row r="79" spans="1:9" s="142" customFormat="1" ht="12.75" customHeight="1">
      <c r="A79" s="244">
        <v>73</v>
      </c>
      <c r="B79" s="244" t="s">
        <v>320</v>
      </c>
      <c r="C79" s="244" t="s">
        <v>321</v>
      </c>
      <c r="D79" s="244">
        <v>2466</v>
      </c>
      <c r="E79" s="244">
        <v>65.89</v>
      </c>
      <c r="F79" s="244">
        <v>17</v>
      </c>
      <c r="G79" s="244" t="s">
        <v>257</v>
      </c>
      <c r="H79" s="245" t="s">
        <v>232</v>
      </c>
      <c r="I79" s="245" t="s">
        <v>232</v>
      </c>
    </row>
    <row r="80" spans="1:9" s="142" customFormat="1" ht="12.75" customHeight="1">
      <c r="A80" s="244">
        <v>74</v>
      </c>
      <c r="B80" s="244" t="s">
        <v>322</v>
      </c>
      <c r="C80" s="244" t="s">
        <v>278</v>
      </c>
      <c r="D80" s="244">
        <v>1489</v>
      </c>
      <c r="E80" s="244">
        <v>55.81</v>
      </c>
      <c r="F80" s="244">
        <v>56</v>
      </c>
      <c r="G80" s="244" t="s">
        <v>257</v>
      </c>
      <c r="H80" s="245" t="s">
        <v>232</v>
      </c>
      <c r="I80" s="245" t="s">
        <v>232</v>
      </c>
    </row>
    <row r="81" spans="1:9" s="142" customFormat="1" ht="12.75" customHeight="1">
      <c r="A81" s="244">
        <v>75</v>
      </c>
      <c r="B81" s="244" t="s">
        <v>279</v>
      </c>
      <c r="C81" s="244" t="s">
        <v>266</v>
      </c>
      <c r="D81" s="244">
        <v>325</v>
      </c>
      <c r="E81" s="244">
        <v>43.34</v>
      </c>
      <c r="F81" s="244">
        <v>9</v>
      </c>
      <c r="G81" s="244" t="s">
        <v>255</v>
      </c>
      <c r="H81" s="245" t="s">
        <v>232</v>
      </c>
      <c r="I81" s="245" t="s">
        <v>232</v>
      </c>
    </row>
    <row r="82" spans="1:9" s="142" customFormat="1" ht="12.75" customHeight="1">
      <c r="A82" s="244">
        <v>76</v>
      </c>
      <c r="B82" s="244" t="s">
        <v>274</v>
      </c>
      <c r="C82" s="244" t="s">
        <v>266</v>
      </c>
      <c r="D82" s="244">
        <v>298</v>
      </c>
      <c r="E82" s="244">
        <v>41.45</v>
      </c>
      <c r="F82" s="244">
        <v>9</v>
      </c>
      <c r="G82" s="244" t="s">
        <v>255</v>
      </c>
      <c r="H82" s="245" t="s">
        <v>232</v>
      </c>
      <c r="I82" s="245" t="s">
        <v>232</v>
      </c>
    </row>
    <row r="83" spans="1:9" s="142" customFormat="1" ht="12.75" customHeight="1">
      <c r="A83" s="244">
        <v>77</v>
      </c>
      <c r="B83" s="244" t="s">
        <v>297</v>
      </c>
      <c r="C83" s="244" t="s">
        <v>266</v>
      </c>
      <c r="D83" s="244">
        <v>495</v>
      </c>
      <c r="E83" s="244">
        <v>45.29</v>
      </c>
      <c r="F83" s="244">
        <v>11</v>
      </c>
      <c r="G83" s="244" t="s">
        <v>257</v>
      </c>
      <c r="H83" s="245" t="s">
        <v>232</v>
      </c>
      <c r="I83" s="245" t="s">
        <v>232</v>
      </c>
    </row>
    <row r="84" spans="1:9" s="142" customFormat="1" ht="12.75" customHeight="1">
      <c r="A84" s="244">
        <v>78</v>
      </c>
      <c r="B84" s="244" t="s">
        <v>323</v>
      </c>
      <c r="C84" s="244" t="s">
        <v>324</v>
      </c>
      <c r="D84" s="244">
        <v>2514</v>
      </c>
      <c r="E84" s="244">
        <v>68.64</v>
      </c>
      <c r="F84" s="244">
        <v>17</v>
      </c>
      <c r="G84" s="244" t="s">
        <v>257</v>
      </c>
      <c r="H84" s="245" t="s">
        <v>232</v>
      </c>
      <c r="I84" s="245" t="s">
        <v>232</v>
      </c>
    </row>
    <row r="85" spans="1:9" s="142" customFormat="1" ht="12.75" customHeight="1">
      <c r="A85" s="244">
        <v>79</v>
      </c>
      <c r="B85" s="244" t="s">
        <v>313</v>
      </c>
      <c r="C85" s="244" t="s">
        <v>278</v>
      </c>
      <c r="D85" s="244">
        <v>1489</v>
      </c>
      <c r="E85" s="244">
        <v>55.81</v>
      </c>
      <c r="F85" s="244">
        <v>0</v>
      </c>
      <c r="G85" s="244" t="s">
        <v>257</v>
      </c>
      <c r="H85" s="245" t="s">
        <v>232</v>
      </c>
      <c r="I85" s="245" t="s">
        <v>232</v>
      </c>
    </row>
    <row r="86" spans="1:9" s="142" customFormat="1" ht="12.75" customHeight="1">
      <c r="A86" s="244">
        <v>80</v>
      </c>
      <c r="B86" s="244" t="s">
        <v>298</v>
      </c>
      <c r="C86" s="244" t="s">
        <v>266</v>
      </c>
      <c r="D86" s="244">
        <v>1888</v>
      </c>
      <c r="E86" s="244">
        <v>66.14</v>
      </c>
      <c r="F86" s="244">
        <v>16</v>
      </c>
      <c r="G86" s="244" t="s">
        <v>257</v>
      </c>
      <c r="H86" s="245" t="s">
        <v>232</v>
      </c>
      <c r="I86" s="245" t="s">
        <v>232</v>
      </c>
    </row>
    <row r="87" spans="1:9" s="142" customFormat="1" ht="12.75" customHeight="1">
      <c r="A87" s="244">
        <v>81</v>
      </c>
      <c r="B87" s="244" t="s">
        <v>325</v>
      </c>
      <c r="C87" s="244" t="s">
        <v>266</v>
      </c>
      <c r="D87" s="244">
        <v>296</v>
      </c>
      <c r="E87" s="244">
        <v>31.900000000000002</v>
      </c>
      <c r="F87" s="244">
        <v>9</v>
      </c>
      <c r="G87" s="244" t="s">
        <v>288</v>
      </c>
      <c r="H87" s="245" t="s">
        <v>232</v>
      </c>
      <c r="I87" s="245" t="s">
        <v>232</v>
      </c>
    </row>
    <row r="88" spans="1:9" s="142" customFormat="1" ht="12.75" customHeight="1">
      <c r="A88" s="244">
        <v>82</v>
      </c>
      <c r="B88" s="244" t="s">
        <v>309</v>
      </c>
      <c r="C88" s="244" t="s">
        <v>266</v>
      </c>
      <c r="D88" s="244">
        <v>1894</v>
      </c>
      <c r="E88" s="244">
        <v>61.45</v>
      </c>
      <c r="F88" s="244">
        <v>16</v>
      </c>
      <c r="G88" s="244" t="s">
        <v>257</v>
      </c>
      <c r="H88" s="245" t="s">
        <v>232</v>
      </c>
      <c r="I88" s="245" t="s">
        <v>232</v>
      </c>
    </row>
    <row r="89" spans="1:9" s="142" customFormat="1" ht="12.75" customHeight="1">
      <c r="A89" s="244">
        <v>83</v>
      </c>
      <c r="B89" s="244" t="s">
        <v>287</v>
      </c>
      <c r="C89" s="244" t="s">
        <v>266</v>
      </c>
      <c r="D89" s="244">
        <v>1649</v>
      </c>
      <c r="E89" s="244">
        <v>57.25</v>
      </c>
      <c r="F89" s="244">
        <v>13</v>
      </c>
      <c r="G89" s="244" t="s">
        <v>288</v>
      </c>
      <c r="H89" s="245" t="s">
        <v>232</v>
      </c>
      <c r="I89" s="245" t="s">
        <v>232</v>
      </c>
    </row>
    <row r="90" spans="1:9" s="142" customFormat="1" ht="12.75" customHeight="1">
      <c r="A90" s="244">
        <v>84</v>
      </c>
      <c r="B90" s="244" t="s">
        <v>300</v>
      </c>
      <c r="C90" s="244" t="s">
        <v>266</v>
      </c>
      <c r="D90" s="244">
        <v>1549</v>
      </c>
      <c r="E90" s="244">
        <v>67.210000000000008</v>
      </c>
      <c r="F90" s="244">
        <v>16</v>
      </c>
      <c r="G90" s="244" t="s">
        <v>257</v>
      </c>
      <c r="H90" s="245" t="s">
        <v>232</v>
      </c>
      <c r="I90" s="245" t="s">
        <v>232</v>
      </c>
    </row>
    <row r="91" spans="1:9" s="142" customFormat="1" ht="12.75" customHeight="1">
      <c r="A91" s="244">
        <v>85</v>
      </c>
      <c r="B91" s="244" t="s">
        <v>304</v>
      </c>
      <c r="C91" s="244" t="s">
        <v>266</v>
      </c>
      <c r="D91" s="244">
        <v>1517</v>
      </c>
      <c r="E91" s="244">
        <v>52.27</v>
      </c>
      <c r="F91" s="244">
        <v>14</v>
      </c>
      <c r="G91" s="244" t="s">
        <v>257</v>
      </c>
      <c r="H91" s="245" t="s">
        <v>232</v>
      </c>
      <c r="I91" s="245" t="s">
        <v>232</v>
      </c>
    </row>
    <row r="92" spans="1:9" s="142" customFormat="1" ht="12.75" customHeight="1">
      <c r="A92" s="244">
        <v>86</v>
      </c>
      <c r="B92" s="244" t="s">
        <v>275</v>
      </c>
      <c r="C92" s="244" t="s">
        <v>266</v>
      </c>
      <c r="D92" s="244">
        <v>324</v>
      </c>
      <c r="E92" s="244">
        <v>43.31</v>
      </c>
      <c r="F92" s="244">
        <v>9</v>
      </c>
      <c r="G92" s="244" t="s">
        <v>255</v>
      </c>
      <c r="H92" s="245" t="s">
        <v>232</v>
      </c>
      <c r="I92" s="245" t="s">
        <v>232</v>
      </c>
    </row>
    <row r="93" spans="1:9" s="142" customFormat="1" ht="12.75" customHeight="1">
      <c r="A93" s="244">
        <v>87</v>
      </c>
      <c r="B93" s="244" t="s">
        <v>304</v>
      </c>
      <c r="C93" s="244" t="s">
        <v>266</v>
      </c>
      <c r="D93" s="244">
        <v>1517</v>
      </c>
      <c r="E93" s="244">
        <v>52.27</v>
      </c>
      <c r="F93" s="244">
        <v>14</v>
      </c>
      <c r="G93" s="244" t="s">
        <v>257</v>
      </c>
      <c r="H93" s="245" t="s">
        <v>232</v>
      </c>
      <c r="I93" s="245" t="s">
        <v>232</v>
      </c>
    </row>
    <row r="94" spans="1:9" s="142" customFormat="1" ht="12.75" customHeight="1">
      <c r="A94" s="244">
        <v>88</v>
      </c>
      <c r="B94" s="244" t="s">
        <v>274</v>
      </c>
      <c r="C94" s="244" t="s">
        <v>266</v>
      </c>
      <c r="D94" s="244">
        <v>298</v>
      </c>
      <c r="E94" s="244">
        <v>41.45</v>
      </c>
      <c r="F94" s="244">
        <v>9</v>
      </c>
      <c r="G94" s="244" t="s">
        <v>255</v>
      </c>
      <c r="H94" s="245" t="s">
        <v>232</v>
      </c>
      <c r="I94" s="245" t="s">
        <v>232</v>
      </c>
    </row>
    <row r="95" spans="1:9" s="142" customFormat="1" ht="12.75" customHeight="1">
      <c r="A95" s="244">
        <v>89</v>
      </c>
      <c r="B95" s="244" t="s">
        <v>290</v>
      </c>
      <c r="C95" s="244" t="s">
        <v>266</v>
      </c>
      <c r="D95" s="244">
        <v>1815</v>
      </c>
      <c r="E95" s="244">
        <v>57.59</v>
      </c>
      <c r="F95" s="244">
        <v>15</v>
      </c>
      <c r="G95" s="244" t="s">
        <v>257</v>
      </c>
      <c r="H95" s="245" t="s">
        <v>232</v>
      </c>
      <c r="I95" s="245" t="s">
        <v>232</v>
      </c>
    </row>
    <row r="96" spans="1:9" s="142" customFormat="1" ht="12.75" customHeight="1">
      <c r="A96" s="244">
        <v>90</v>
      </c>
      <c r="B96" s="244" t="s">
        <v>326</v>
      </c>
      <c r="C96" s="244" t="s">
        <v>266</v>
      </c>
      <c r="D96" s="244">
        <v>2337</v>
      </c>
      <c r="E96" s="244">
        <v>67.930000000000007</v>
      </c>
      <c r="F96" s="244">
        <v>17</v>
      </c>
      <c r="G96" s="244" t="s">
        <v>257</v>
      </c>
      <c r="H96" s="245" t="s">
        <v>232</v>
      </c>
      <c r="I96" s="245" t="s">
        <v>232</v>
      </c>
    </row>
    <row r="97" spans="1:9" s="142" customFormat="1" ht="12.75" customHeight="1">
      <c r="A97" s="244">
        <v>91</v>
      </c>
      <c r="B97" s="244" t="s">
        <v>327</v>
      </c>
      <c r="C97" s="244" t="s">
        <v>266</v>
      </c>
      <c r="D97" s="244">
        <v>1226</v>
      </c>
      <c r="E97" s="244">
        <v>52.58</v>
      </c>
      <c r="F97" s="244">
        <v>16</v>
      </c>
      <c r="G97" s="244" t="s">
        <v>257</v>
      </c>
      <c r="H97" s="245" t="s">
        <v>232</v>
      </c>
      <c r="I97" s="245" t="s">
        <v>232</v>
      </c>
    </row>
    <row r="98" spans="1:9" s="142" customFormat="1" ht="12.75" customHeight="1">
      <c r="A98" s="244">
        <v>92</v>
      </c>
      <c r="B98" s="244" t="s">
        <v>256</v>
      </c>
      <c r="C98" s="244" t="s">
        <v>266</v>
      </c>
      <c r="D98" s="244">
        <v>2537</v>
      </c>
      <c r="E98" s="244">
        <v>67.930000000000007</v>
      </c>
      <c r="F98" s="244">
        <v>17</v>
      </c>
      <c r="G98" s="244" t="s">
        <v>257</v>
      </c>
      <c r="H98" s="245" t="s">
        <v>232</v>
      </c>
      <c r="I98" s="245" t="s">
        <v>232</v>
      </c>
    </row>
    <row r="99" spans="1:9" s="142" customFormat="1" ht="12.75" customHeight="1">
      <c r="A99" s="244">
        <v>93</v>
      </c>
      <c r="B99" s="244" t="s">
        <v>328</v>
      </c>
      <c r="C99" s="244" t="s">
        <v>329</v>
      </c>
      <c r="D99" s="244">
        <v>2152</v>
      </c>
      <c r="E99" s="244">
        <v>66.37</v>
      </c>
      <c r="F99" s="244">
        <v>16</v>
      </c>
      <c r="G99" s="244" t="s">
        <v>257</v>
      </c>
      <c r="H99" s="245" t="s">
        <v>232</v>
      </c>
      <c r="I99" s="245" t="s">
        <v>232</v>
      </c>
    </row>
    <row r="100" spans="1:9" s="142" customFormat="1" ht="12.75" customHeight="1">
      <c r="A100" s="244">
        <v>94</v>
      </c>
      <c r="B100" s="244" t="s">
        <v>274</v>
      </c>
      <c r="C100" s="244" t="s">
        <v>266</v>
      </c>
      <c r="D100" s="244">
        <v>298</v>
      </c>
      <c r="E100" s="244">
        <v>41.45</v>
      </c>
      <c r="F100" s="244">
        <v>9</v>
      </c>
      <c r="G100" s="244" t="s">
        <v>255</v>
      </c>
      <c r="H100" s="245" t="s">
        <v>232</v>
      </c>
      <c r="I100" s="245" t="s">
        <v>232</v>
      </c>
    </row>
    <row r="101" spans="1:9" s="142" customFormat="1" ht="12.75" customHeight="1">
      <c r="A101" s="244">
        <v>95</v>
      </c>
      <c r="B101" s="244" t="s">
        <v>330</v>
      </c>
      <c r="C101" s="244" t="s">
        <v>266</v>
      </c>
      <c r="D101" s="244">
        <v>1571</v>
      </c>
      <c r="E101" s="244">
        <v>52.7</v>
      </c>
      <c r="F101" s="244">
        <v>14</v>
      </c>
      <c r="G101" s="244" t="s">
        <v>257</v>
      </c>
      <c r="H101" s="245" t="s">
        <v>232</v>
      </c>
      <c r="I101" s="245" t="s">
        <v>232</v>
      </c>
    </row>
    <row r="102" spans="1:9" s="142" customFormat="1" ht="12.75" customHeight="1">
      <c r="A102" s="244">
        <v>96</v>
      </c>
      <c r="B102" s="244" t="s">
        <v>293</v>
      </c>
      <c r="C102" s="244" t="s">
        <v>266</v>
      </c>
      <c r="D102" s="244">
        <v>337</v>
      </c>
      <c r="E102" s="244">
        <v>50.24</v>
      </c>
      <c r="F102" s="244">
        <v>9</v>
      </c>
      <c r="G102" s="244" t="s">
        <v>255</v>
      </c>
      <c r="H102" s="245" t="s">
        <v>232</v>
      </c>
      <c r="I102" s="245" t="s">
        <v>232</v>
      </c>
    </row>
    <row r="103" spans="1:9" s="142" customFormat="1" ht="12.75" customHeight="1">
      <c r="A103" s="244">
        <v>97</v>
      </c>
      <c r="B103" s="244" t="s">
        <v>331</v>
      </c>
      <c r="C103" s="244" t="s">
        <v>266</v>
      </c>
      <c r="D103" s="244">
        <v>3644</v>
      </c>
      <c r="E103" s="244">
        <v>76.320000000000007</v>
      </c>
      <c r="F103" s="244">
        <v>17</v>
      </c>
      <c r="G103" s="244" t="s">
        <v>283</v>
      </c>
      <c r="H103" s="245" t="s">
        <v>232</v>
      </c>
      <c r="I103" s="245" t="s">
        <v>232</v>
      </c>
    </row>
    <row r="104" spans="1:9" s="142" customFormat="1" ht="12.75" customHeight="1">
      <c r="A104" s="244">
        <v>98</v>
      </c>
      <c r="B104" s="244" t="s">
        <v>314</v>
      </c>
      <c r="C104" s="244" t="s">
        <v>315</v>
      </c>
      <c r="D104" s="244">
        <v>1904</v>
      </c>
      <c r="E104" s="244">
        <v>58.61</v>
      </c>
      <c r="F104" s="244">
        <v>16</v>
      </c>
      <c r="G104" s="244" t="s">
        <v>257</v>
      </c>
      <c r="H104" s="245" t="s">
        <v>232</v>
      </c>
      <c r="I104" s="245" t="s">
        <v>232</v>
      </c>
    </row>
    <row r="105" spans="1:9" s="142" customFormat="1" ht="12.75" customHeight="1">
      <c r="A105" s="244">
        <v>99</v>
      </c>
      <c r="B105" s="244" t="s">
        <v>305</v>
      </c>
      <c r="C105" s="244" t="s">
        <v>266</v>
      </c>
      <c r="D105" s="244">
        <v>337</v>
      </c>
      <c r="E105" s="244">
        <v>47.1</v>
      </c>
      <c r="F105" s="244">
        <v>8</v>
      </c>
      <c r="G105" s="244" t="s">
        <v>255</v>
      </c>
      <c r="H105" s="245" t="s">
        <v>232</v>
      </c>
      <c r="I105" s="245" t="s">
        <v>232</v>
      </c>
    </row>
    <row r="106" spans="1:9" s="142" customFormat="1" ht="12.75" customHeight="1">
      <c r="A106" s="244">
        <v>100</v>
      </c>
      <c r="B106" s="244" t="s">
        <v>291</v>
      </c>
      <c r="C106" s="244" t="s">
        <v>266</v>
      </c>
      <c r="D106" s="244">
        <v>1922</v>
      </c>
      <c r="E106" s="244">
        <v>58.63</v>
      </c>
      <c r="F106" s="244">
        <v>12</v>
      </c>
      <c r="G106" s="244" t="s">
        <v>257</v>
      </c>
      <c r="H106" s="245" t="s">
        <v>232</v>
      </c>
      <c r="I106" s="245" t="s">
        <v>232</v>
      </c>
    </row>
    <row r="107" spans="1:9" s="142" customFormat="1" ht="12.75" customHeight="1">
      <c r="A107" s="244">
        <v>101</v>
      </c>
      <c r="B107" s="244" t="s">
        <v>274</v>
      </c>
      <c r="C107" s="244" t="s">
        <v>266</v>
      </c>
      <c r="D107" s="244">
        <v>298</v>
      </c>
      <c r="E107" s="244">
        <v>41.45</v>
      </c>
      <c r="F107" s="244">
        <v>9</v>
      </c>
      <c r="G107" s="244" t="s">
        <v>255</v>
      </c>
      <c r="H107" s="245" t="s">
        <v>232</v>
      </c>
      <c r="I107" s="245" t="s">
        <v>232</v>
      </c>
    </row>
    <row r="108" spans="1:9" s="142" customFormat="1" ht="12.75" customHeight="1">
      <c r="A108" s="244">
        <v>102</v>
      </c>
      <c r="B108" s="244" t="s">
        <v>305</v>
      </c>
      <c r="C108" s="244" t="s">
        <v>266</v>
      </c>
      <c r="D108" s="244">
        <v>337</v>
      </c>
      <c r="E108" s="244">
        <v>47.1</v>
      </c>
      <c r="F108" s="244">
        <v>8</v>
      </c>
      <c r="G108" s="244" t="s">
        <v>255</v>
      </c>
      <c r="H108" s="245" t="s">
        <v>232</v>
      </c>
      <c r="I108" s="245" t="s">
        <v>232</v>
      </c>
    </row>
    <row r="109" spans="1:9" s="142" customFormat="1" ht="12.75" customHeight="1">
      <c r="A109" s="244">
        <v>103</v>
      </c>
      <c r="B109" s="244" t="s">
        <v>332</v>
      </c>
      <c r="C109" s="244" t="s">
        <v>266</v>
      </c>
      <c r="D109" s="244">
        <v>2871</v>
      </c>
      <c r="E109" s="244">
        <v>68.8</v>
      </c>
      <c r="F109" s="244">
        <v>17</v>
      </c>
      <c r="G109" s="244" t="s">
        <v>257</v>
      </c>
      <c r="H109" s="245" t="s">
        <v>232</v>
      </c>
      <c r="I109" s="245" t="s">
        <v>232</v>
      </c>
    </row>
    <row r="110" spans="1:9" s="142" customFormat="1" ht="12.75" customHeight="1">
      <c r="A110" s="244">
        <v>104</v>
      </c>
      <c r="B110" s="244" t="s">
        <v>333</v>
      </c>
      <c r="C110" s="244" t="s">
        <v>266</v>
      </c>
      <c r="D110" s="244">
        <v>209</v>
      </c>
      <c r="E110" s="244">
        <v>30.76</v>
      </c>
      <c r="F110" s="244">
        <v>8</v>
      </c>
      <c r="G110" s="244" t="s">
        <v>257</v>
      </c>
      <c r="H110" s="245" t="s">
        <v>232</v>
      </c>
      <c r="I110" s="245" t="s">
        <v>232</v>
      </c>
    </row>
    <row r="111" spans="1:9" s="142" customFormat="1" ht="12.75" customHeight="1">
      <c r="A111" s="244">
        <v>105</v>
      </c>
      <c r="B111" s="244" t="s">
        <v>308</v>
      </c>
      <c r="C111" s="244" t="s">
        <v>266</v>
      </c>
      <c r="D111" s="244">
        <v>495</v>
      </c>
      <c r="E111" s="244">
        <v>45.28</v>
      </c>
      <c r="F111" s="244">
        <v>11</v>
      </c>
      <c r="G111" s="244" t="s">
        <v>257</v>
      </c>
      <c r="H111" s="245" t="s">
        <v>232</v>
      </c>
      <c r="I111" s="245" t="s">
        <v>232</v>
      </c>
    </row>
    <row r="112" spans="1:9" s="142" customFormat="1" ht="12.75" customHeight="1">
      <c r="A112" s="244">
        <v>106</v>
      </c>
      <c r="B112" s="244" t="s">
        <v>307</v>
      </c>
      <c r="C112" s="244" t="s">
        <v>266</v>
      </c>
      <c r="D112" s="244">
        <v>955</v>
      </c>
      <c r="E112" s="244">
        <v>53.68</v>
      </c>
      <c r="F112" s="244">
        <v>13</v>
      </c>
      <c r="G112" s="244" t="s">
        <v>257</v>
      </c>
      <c r="H112" s="245" t="s">
        <v>232</v>
      </c>
      <c r="I112" s="245" t="s">
        <v>232</v>
      </c>
    </row>
    <row r="113" spans="1:9" s="142" customFormat="1" ht="12.75" customHeight="1">
      <c r="A113" s="244">
        <v>107</v>
      </c>
      <c r="B113" s="244" t="s">
        <v>282</v>
      </c>
      <c r="C113" s="244" t="s">
        <v>266</v>
      </c>
      <c r="D113" s="244">
        <v>1943</v>
      </c>
      <c r="E113" s="244">
        <v>58.6</v>
      </c>
      <c r="F113" s="244">
        <v>16</v>
      </c>
      <c r="G113" s="244" t="s">
        <v>283</v>
      </c>
      <c r="H113" s="245" t="s">
        <v>232</v>
      </c>
      <c r="I113" s="245" t="s">
        <v>232</v>
      </c>
    </row>
    <row r="114" spans="1:9" s="142" customFormat="1" ht="12.75" customHeight="1">
      <c r="A114" s="244">
        <v>108</v>
      </c>
      <c r="B114" s="244" t="s">
        <v>276</v>
      </c>
      <c r="C114" s="244" t="s">
        <v>266</v>
      </c>
      <c r="D114" s="244">
        <v>163.47</v>
      </c>
      <c r="E114" s="244">
        <v>32.56</v>
      </c>
      <c r="F114" s="244">
        <v>8</v>
      </c>
      <c r="G114" s="244" t="s">
        <v>255</v>
      </c>
      <c r="H114" s="245" t="s">
        <v>232</v>
      </c>
      <c r="I114" s="245" t="s">
        <v>232</v>
      </c>
    </row>
    <row r="115" spans="1:9" s="142" customFormat="1" ht="12.75" customHeight="1">
      <c r="A115" s="244">
        <v>109</v>
      </c>
      <c r="B115" s="244" t="s">
        <v>334</v>
      </c>
      <c r="C115" s="244" t="s">
        <v>266</v>
      </c>
      <c r="D115" s="244">
        <v>182.25</v>
      </c>
      <c r="E115" s="244">
        <v>32.74</v>
      </c>
      <c r="F115" s="244">
        <v>7</v>
      </c>
      <c r="G115" s="244" t="s">
        <v>255</v>
      </c>
      <c r="H115" s="245" t="s">
        <v>232</v>
      </c>
      <c r="I115" s="245" t="s">
        <v>232</v>
      </c>
    </row>
    <row r="116" spans="1:9" s="142" customFormat="1" ht="12.75" customHeight="1">
      <c r="A116" s="244">
        <v>110</v>
      </c>
      <c r="B116" s="244" t="s">
        <v>302</v>
      </c>
      <c r="C116" s="244" t="s">
        <v>266</v>
      </c>
      <c r="D116" s="244">
        <v>163.57</v>
      </c>
      <c r="E116" s="244">
        <v>32.56</v>
      </c>
      <c r="F116" s="244">
        <v>8</v>
      </c>
      <c r="G116" s="244" t="s">
        <v>255</v>
      </c>
      <c r="H116" s="245" t="s">
        <v>232</v>
      </c>
      <c r="I116" s="245" t="s">
        <v>232</v>
      </c>
    </row>
    <row r="117" spans="1:9" s="142" customFormat="1" ht="12.75" customHeight="1">
      <c r="A117" s="244">
        <v>111</v>
      </c>
      <c r="B117" s="244" t="s">
        <v>335</v>
      </c>
      <c r="C117" s="244" t="s">
        <v>226</v>
      </c>
      <c r="D117" s="244">
        <v>2180</v>
      </c>
      <c r="E117" s="244">
        <v>67.599999999999994</v>
      </c>
      <c r="F117" s="244">
        <v>16</v>
      </c>
      <c r="G117" s="244" t="s">
        <v>257</v>
      </c>
      <c r="H117" s="245" t="s">
        <v>232</v>
      </c>
      <c r="I117" s="245" t="s">
        <v>232</v>
      </c>
    </row>
    <row r="118" spans="1:9" s="142" customFormat="1" ht="12.75" customHeight="1">
      <c r="A118" s="244">
        <v>112</v>
      </c>
      <c r="B118" s="244" t="s">
        <v>275</v>
      </c>
      <c r="C118" s="244" t="s">
        <v>266</v>
      </c>
      <c r="D118" s="244">
        <v>324</v>
      </c>
      <c r="E118" s="244">
        <v>43.31</v>
      </c>
      <c r="F118" s="244">
        <v>9</v>
      </c>
      <c r="G118" s="244" t="s">
        <v>255</v>
      </c>
      <c r="H118" s="245" t="s">
        <v>232</v>
      </c>
      <c r="I118" s="245" t="s">
        <v>232</v>
      </c>
    </row>
    <row r="119" spans="1:9" s="142" customFormat="1" ht="12.75" customHeight="1">
      <c r="A119" s="244">
        <v>113</v>
      </c>
      <c r="B119" s="244" t="s">
        <v>291</v>
      </c>
      <c r="C119" s="244" t="s">
        <v>266</v>
      </c>
      <c r="D119" s="244">
        <v>1922</v>
      </c>
      <c r="E119" s="244">
        <v>58.63</v>
      </c>
      <c r="F119" s="244">
        <v>12</v>
      </c>
      <c r="G119" s="244" t="s">
        <v>257</v>
      </c>
      <c r="H119" s="245" t="s">
        <v>232</v>
      </c>
      <c r="I119" s="245" t="s">
        <v>232</v>
      </c>
    </row>
    <row r="120" spans="1:9" s="142" customFormat="1" ht="12.75" customHeight="1">
      <c r="A120" s="244">
        <v>114</v>
      </c>
      <c r="B120" s="244" t="s">
        <v>336</v>
      </c>
      <c r="C120" s="244" t="s">
        <v>278</v>
      </c>
      <c r="D120" s="244">
        <v>1863</v>
      </c>
      <c r="E120" s="244">
        <v>67.56</v>
      </c>
      <c r="F120" s="244">
        <v>16</v>
      </c>
      <c r="G120" s="244" t="s">
        <v>257</v>
      </c>
      <c r="H120" s="245" t="s">
        <v>232</v>
      </c>
      <c r="I120" s="245" t="s">
        <v>232</v>
      </c>
    </row>
    <row r="121" spans="1:9" s="142" customFormat="1" ht="12.75" customHeight="1">
      <c r="A121" s="244">
        <v>115</v>
      </c>
      <c r="B121" s="244" t="s">
        <v>267</v>
      </c>
      <c r="C121" s="244" t="s">
        <v>268</v>
      </c>
      <c r="D121" s="244">
        <v>1708</v>
      </c>
      <c r="E121" s="244">
        <v>59.15</v>
      </c>
      <c r="F121" s="244">
        <v>17</v>
      </c>
      <c r="G121" s="244" t="s">
        <v>257</v>
      </c>
      <c r="H121" s="245" t="s">
        <v>232</v>
      </c>
      <c r="I121" s="245" t="s">
        <v>232</v>
      </c>
    </row>
    <row r="122" spans="1:9" s="142" customFormat="1" ht="12.75" customHeight="1">
      <c r="A122" s="244">
        <v>116</v>
      </c>
      <c r="B122" s="244" t="s">
        <v>337</v>
      </c>
      <c r="C122" s="244" t="s">
        <v>278</v>
      </c>
      <c r="D122" s="244">
        <v>1235</v>
      </c>
      <c r="E122" s="244">
        <v>61.9</v>
      </c>
      <c r="F122" s="244">
        <v>14</v>
      </c>
      <c r="G122" s="244" t="s">
        <v>257</v>
      </c>
      <c r="H122" s="245" t="s">
        <v>232</v>
      </c>
      <c r="I122" s="245" t="s">
        <v>232</v>
      </c>
    </row>
    <row r="123" spans="1:9" s="142" customFormat="1" ht="12.75" customHeight="1">
      <c r="A123" s="244">
        <v>117</v>
      </c>
      <c r="B123" s="244" t="s">
        <v>308</v>
      </c>
      <c r="C123" s="244" t="s">
        <v>266</v>
      </c>
      <c r="D123" s="244">
        <v>495</v>
      </c>
      <c r="E123" s="244">
        <v>45.28</v>
      </c>
      <c r="F123" s="244">
        <v>11</v>
      </c>
      <c r="G123" s="244" t="s">
        <v>257</v>
      </c>
      <c r="H123" s="245" t="s">
        <v>232</v>
      </c>
      <c r="I123" s="245" t="s">
        <v>232</v>
      </c>
    </row>
    <row r="124" spans="1:9" s="142" customFormat="1" ht="12.75" customHeight="1">
      <c r="A124" s="244">
        <v>118</v>
      </c>
      <c r="B124" s="244" t="s">
        <v>274</v>
      </c>
      <c r="C124" s="244" t="s">
        <v>266</v>
      </c>
      <c r="D124" s="244">
        <v>298</v>
      </c>
      <c r="E124" s="244">
        <v>41.45</v>
      </c>
      <c r="F124" s="244">
        <v>9</v>
      </c>
      <c r="G124" s="244" t="s">
        <v>255</v>
      </c>
      <c r="H124" s="245" t="s">
        <v>232</v>
      </c>
      <c r="I124" s="245" t="s">
        <v>232</v>
      </c>
    </row>
    <row r="125" spans="1:9" s="142" customFormat="1" ht="12.75" customHeight="1">
      <c r="A125" s="244">
        <v>119</v>
      </c>
      <c r="B125" s="244" t="s">
        <v>296</v>
      </c>
      <c r="C125" s="244" t="s">
        <v>278</v>
      </c>
      <c r="D125" s="244">
        <v>1508</v>
      </c>
      <c r="E125" s="244">
        <v>62.940000000000005</v>
      </c>
      <c r="F125" s="244">
        <v>14</v>
      </c>
      <c r="G125" s="244" t="s">
        <v>257</v>
      </c>
      <c r="H125" s="245" t="s">
        <v>232</v>
      </c>
      <c r="I125" s="245" t="s">
        <v>232</v>
      </c>
    </row>
    <row r="126" spans="1:9" s="142" customFormat="1" ht="12.75" customHeight="1">
      <c r="A126" s="244">
        <v>120</v>
      </c>
      <c r="B126" s="244" t="s">
        <v>274</v>
      </c>
      <c r="C126" s="244" t="s">
        <v>266</v>
      </c>
      <c r="D126" s="244">
        <v>298</v>
      </c>
      <c r="E126" s="244">
        <v>41.45</v>
      </c>
      <c r="F126" s="244">
        <v>9</v>
      </c>
      <c r="G126" s="244" t="s">
        <v>255</v>
      </c>
      <c r="H126" s="245" t="s">
        <v>232</v>
      </c>
      <c r="I126" s="245" t="s">
        <v>232</v>
      </c>
    </row>
    <row r="127" spans="1:9" s="142" customFormat="1" ht="12.75" customHeight="1">
      <c r="A127" s="244">
        <v>121</v>
      </c>
      <c r="B127" s="244" t="s">
        <v>289</v>
      </c>
      <c r="C127" s="244" t="s">
        <v>266</v>
      </c>
      <c r="D127" s="244">
        <v>1571</v>
      </c>
      <c r="E127" s="244">
        <v>52.7</v>
      </c>
      <c r="F127" s="244">
        <v>14</v>
      </c>
      <c r="G127" s="244" t="s">
        <v>257</v>
      </c>
      <c r="H127" s="245" t="s">
        <v>232</v>
      </c>
      <c r="I127" s="245" t="s">
        <v>232</v>
      </c>
    </row>
    <row r="128" spans="1:9" s="142" customFormat="1" ht="12.75" customHeight="1">
      <c r="A128" s="244">
        <v>122</v>
      </c>
      <c r="B128" s="244" t="s">
        <v>292</v>
      </c>
      <c r="C128" s="244" t="s">
        <v>266</v>
      </c>
      <c r="D128" s="244">
        <v>1674</v>
      </c>
      <c r="E128" s="244">
        <v>55.870000000000005</v>
      </c>
      <c r="F128" s="244">
        <v>16</v>
      </c>
      <c r="G128" s="244" t="s">
        <v>257</v>
      </c>
      <c r="H128" s="245" t="s">
        <v>232</v>
      </c>
      <c r="I128" s="245" t="s">
        <v>232</v>
      </c>
    </row>
    <row r="129" spans="1:9" s="142" customFormat="1" ht="12.75" customHeight="1">
      <c r="A129" s="244">
        <v>123</v>
      </c>
      <c r="B129" s="244" t="s">
        <v>280</v>
      </c>
      <c r="C129" s="244" t="s">
        <v>266</v>
      </c>
      <c r="D129" s="244">
        <v>1373</v>
      </c>
      <c r="E129" s="244">
        <v>52.57</v>
      </c>
      <c r="F129" s="244">
        <v>16</v>
      </c>
      <c r="G129" s="244" t="s">
        <v>257</v>
      </c>
      <c r="H129" s="245" t="s">
        <v>232</v>
      </c>
      <c r="I129" s="245" t="s">
        <v>232</v>
      </c>
    </row>
    <row r="130" spans="1:9" s="142" customFormat="1" ht="12.75" customHeight="1">
      <c r="A130" s="244">
        <v>124</v>
      </c>
      <c r="B130" s="244" t="s">
        <v>277</v>
      </c>
      <c r="C130" s="244" t="s">
        <v>278</v>
      </c>
      <c r="D130" s="244">
        <v>495</v>
      </c>
      <c r="E130" s="244">
        <v>45.28</v>
      </c>
      <c r="F130" s="244">
        <v>11</v>
      </c>
      <c r="G130" s="244" t="s">
        <v>257</v>
      </c>
      <c r="H130" s="245" t="s">
        <v>232</v>
      </c>
      <c r="I130" s="245" t="s">
        <v>232</v>
      </c>
    </row>
    <row r="131" spans="1:9" s="142" customFormat="1" ht="12.75" customHeight="1">
      <c r="A131" s="244">
        <v>125</v>
      </c>
      <c r="B131" s="244" t="s">
        <v>296</v>
      </c>
      <c r="C131" s="244" t="s">
        <v>278</v>
      </c>
      <c r="D131" s="244">
        <v>1508</v>
      </c>
      <c r="E131" s="244">
        <v>62.940000000000005</v>
      </c>
      <c r="F131" s="244">
        <v>14</v>
      </c>
      <c r="G131" s="244" t="s">
        <v>257</v>
      </c>
      <c r="H131" s="245" t="s">
        <v>232</v>
      </c>
      <c r="I131" s="245" t="s">
        <v>232</v>
      </c>
    </row>
    <row r="132" spans="1:9" s="142" customFormat="1" ht="12.75" customHeight="1">
      <c r="A132" s="244">
        <v>126</v>
      </c>
      <c r="B132" s="244" t="s">
        <v>338</v>
      </c>
      <c r="C132" s="244" t="s">
        <v>266</v>
      </c>
      <c r="D132" s="244">
        <v>1674</v>
      </c>
      <c r="E132" s="244">
        <v>56</v>
      </c>
      <c r="F132" s="244">
        <v>16</v>
      </c>
      <c r="G132" s="244" t="s">
        <v>257</v>
      </c>
      <c r="H132" s="245" t="s">
        <v>232</v>
      </c>
      <c r="I132" s="245" t="s">
        <v>232</v>
      </c>
    </row>
    <row r="133" spans="1:9" s="142" customFormat="1" ht="12.75" customHeight="1">
      <c r="A133" s="244">
        <v>127</v>
      </c>
      <c r="B133" s="244" t="s">
        <v>273</v>
      </c>
      <c r="C133" s="244" t="s">
        <v>266</v>
      </c>
      <c r="D133" s="244">
        <v>1402</v>
      </c>
      <c r="E133" s="244">
        <v>55.68</v>
      </c>
      <c r="F133" s="244">
        <v>14</v>
      </c>
      <c r="G133" s="244" t="s">
        <v>257</v>
      </c>
      <c r="H133" s="245" t="s">
        <v>232</v>
      </c>
      <c r="I133" s="245" t="s">
        <v>232</v>
      </c>
    </row>
    <row r="134" spans="1:9" s="142" customFormat="1" ht="12.75" customHeight="1">
      <c r="A134" s="244">
        <v>128</v>
      </c>
      <c r="B134" s="244" t="s">
        <v>285</v>
      </c>
      <c r="C134" s="244" t="s">
        <v>278</v>
      </c>
      <c r="D134" s="244">
        <v>337</v>
      </c>
      <c r="E134" s="244">
        <v>44.6</v>
      </c>
      <c r="F134" s="244">
        <v>9</v>
      </c>
      <c r="G134" s="244" t="s">
        <v>255</v>
      </c>
      <c r="H134" s="245" t="s">
        <v>232</v>
      </c>
      <c r="I134" s="245" t="s">
        <v>232</v>
      </c>
    </row>
    <row r="135" spans="1:9" s="142" customFormat="1" ht="12.75" customHeight="1">
      <c r="A135" s="244">
        <v>129</v>
      </c>
      <c r="B135" s="244" t="s">
        <v>295</v>
      </c>
      <c r="C135" s="244" t="s">
        <v>266</v>
      </c>
      <c r="D135" s="244">
        <v>449</v>
      </c>
      <c r="E135" s="244">
        <v>28.650000000000002</v>
      </c>
      <c r="F135" s="244">
        <v>11</v>
      </c>
      <c r="G135" s="244" t="s">
        <v>288</v>
      </c>
      <c r="H135" s="245" t="s">
        <v>232</v>
      </c>
      <c r="I135" s="245" t="s">
        <v>232</v>
      </c>
    </row>
    <row r="136" spans="1:9" s="142" customFormat="1" ht="12.75" customHeight="1">
      <c r="A136" s="244">
        <v>130</v>
      </c>
      <c r="B136" s="244" t="s">
        <v>339</v>
      </c>
      <c r="C136" s="244" t="s">
        <v>266</v>
      </c>
      <c r="D136" s="244">
        <v>3829</v>
      </c>
      <c r="E136" s="244">
        <v>81.790000000000006</v>
      </c>
      <c r="F136" s="244">
        <v>19</v>
      </c>
      <c r="G136" s="244" t="s">
        <v>257</v>
      </c>
      <c r="H136" s="245" t="s">
        <v>232</v>
      </c>
      <c r="I136" s="245" t="s">
        <v>232</v>
      </c>
    </row>
    <row r="137" spans="1:9" s="142" customFormat="1" ht="12.75" customHeight="1">
      <c r="A137" s="244">
        <v>131</v>
      </c>
      <c r="B137" s="244" t="s">
        <v>303</v>
      </c>
      <c r="C137" s="244" t="s">
        <v>266</v>
      </c>
      <c r="D137" s="244">
        <v>1577</v>
      </c>
      <c r="E137" s="244">
        <v>62.940000000000005</v>
      </c>
      <c r="F137" s="244">
        <v>13</v>
      </c>
      <c r="G137" s="244" t="s">
        <v>257</v>
      </c>
      <c r="H137" s="245" t="s">
        <v>232</v>
      </c>
      <c r="I137" s="245" t="s">
        <v>232</v>
      </c>
    </row>
    <row r="138" spans="1:9" s="142" customFormat="1" ht="12.75" customHeight="1">
      <c r="A138" s="244">
        <v>132</v>
      </c>
      <c r="B138" s="244" t="s">
        <v>340</v>
      </c>
      <c r="C138" s="244" t="s">
        <v>341</v>
      </c>
      <c r="D138" s="244">
        <v>2526</v>
      </c>
      <c r="E138" s="244">
        <v>63.300000000000004</v>
      </c>
      <c r="F138" s="244">
        <v>14</v>
      </c>
      <c r="G138" s="244" t="s">
        <v>257</v>
      </c>
      <c r="H138" s="245" t="s">
        <v>232</v>
      </c>
      <c r="I138" s="245" t="s">
        <v>232</v>
      </c>
    </row>
    <row r="139" spans="1:9" s="142" customFormat="1" ht="12.75" customHeight="1">
      <c r="A139" s="244">
        <v>133</v>
      </c>
      <c r="B139" s="244" t="s">
        <v>342</v>
      </c>
      <c r="C139" s="244" t="s">
        <v>266</v>
      </c>
      <c r="D139" s="244">
        <v>1502</v>
      </c>
      <c r="E139" s="244">
        <v>61.88</v>
      </c>
      <c r="F139" s="244">
        <v>13</v>
      </c>
      <c r="G139" s="244" t="s">
        <v>257</v>
      </c>
      <c r="H139" s="245" t="s">
        <v>232</v>
      </c>
      <c r="I139" s="245" t="s">
        <v>232</v>
      </c>
    </row>
    <row r="140" spans="1:9" s="142" customFormat="1" ht="12.75" customHeight="1">
      <c r="A140" s="244">
        <v>134</v>
      </c>
      <c r="B140" s="244" t="s">
        <v>310</v>
      </c>
      <c r="C140" s="244" t="s">
        <v>266</v>
      </c>
      <c r="D140" s="244">
        <v>1765</v>
      </c>
      <c r="E140" s="244">
        <v>57.120000000000005</v>
      </c>
      <c r="F140" s="244">
        <v>16</v>
      </c>
      <c r="G140" s="244" t="s">
        <v>257</v>
      </c>
      <c r="H140" s="245" t="s">
        <v>232</v>
      </c>
      <c r="I140" s="245" t="s">
        <v>232</v>
      </c>
    </row>
    <row r="141" spans="1:9" s="142" customFormat="1" ht="12.75" customHeight="1">
      <c r="A141" s="244">
        <v>135</v>
      </c>
      <c r="B141" s="244" t="s">
        <v>311</v>
      </c>
      <c r="C141" s="244" t="s">
        <v>266</v>
      </c>
      <c r="D141" s="244">
        <v>1815</v>
      </c>
      <c r="E141" s="244">
        <v>57.59</v>
      </c>
      <c r="F141" s="244">
        <v>15</v>
      </c>
      <c r="G141" s="244" t="s">
        <v>257</v>
      </c>
      <c r="H141" s="245" t="s">
        <v>232</v>
      </c>
      <c r="I141" s="245" t="s">
        <v>232</v>
      </c>
    </row>
    <row r="142" spans="1:9" s="142" customFormat="1" ht="12.75" customHeight="1">
      <c r="A142" s="244">
        <v>136</v>
      </c>
      <c r="B142" s="244" t="s">
        <v>284</v>
      </c>
      <c r="C142" s="244" t="s">
        <v>266</v>
      </c>
      <c r="D142" s="244">
        <v>2542</v>
      </c>
      <c r="E142" s="244">
        <v>67.930000000000007</v>
      </c>
      <c r="F142" s="244">
        <v>17</v>
      </c>
      <c r="G142" s="244" t="s">
        <v>257</v>
      </c>
      <c r="H142" s="245" t="s">
        <v>232</v>
      </c>
      <c r="I142" s="245" t="s">
        <v>232</v>
      </c>
    </row>
    <row r="143" spans="1:9" s="142" customFormat="1" ht="12.75" customHeight="1">
      <c r="A143" s="244">
        <v>137</v>
      </c>
      <c r="B143" s="244" t="s">
        <v>280</v>
      </c>
      <c r="C143" s="244" t="s">
        <v>266</v>
      </c>
      <c r="D143" s="244">
        <v>1373</v>
      </c>
      <c r="E143" s="244">
        <v>52.57</v>
      </c>
      <c r="F143" s="244">
        <v>16</v>
      </c>
      <c r="G143" s="244" t="s">
        <v>257</v>
      </c>
      <c r="H143" s="245" t="s">
        <v>232</v>
      </c>
      <c r="I143" s="245" t="s">
        <v>232</v>
      </c>
    </row>
    <row r="144" spans="1:9" s="142" customFormat="1" ht="12.75" customHeight="1">
      <c r="A144" s="244">
        <v>138</v>
      </c>
      <c r="B144" s="244" t="s">
        <v>327</v>
      </c>
      <c r="C144" s="244" t="s">
        <v>266</v>
      </c>
      <c r="D144" s="244">
        <v>1226</v>
      </c>
      <c r="E144" s="244">
        <v>52.58</v>
      </c>
      <c r="F144" s="244">
        <v>16</v>
      </c>
      <c r="G144" s="244" t="s">
        <v>257</v>
      </c>
      <c r="H144" s="245" t="s">
        <v>232</v>
      </c>
      <c r="I144" s="245" t="s">
        <v>232</v>
      </c>
    </row>
    <row r="145" spans="1:9" s="142" customFormat="1" ht="12.75" customHeight="1">
      <c r="A145" s="244">
        <v>139</v>
      </c>
      <c r="B145" s="244" t="s">
        <v>279</v>
      </c>
      <c r="C145" s="244" t="s">
        <v>266</v>
      </c>
      <c r="D145" s="244">
        <v>325</v>
      </c>
      <c r="E145" s="244">
        <v>43.34</v>
      </c>
      <c r="F145" s="244">
        <v>9</v>
      </c>
      <c r="G145" s="244" t="s">
        <v>255</v>
      </c>
      <c r="H145" s="245" t="s">
        <v>232</v>
      </c>
      <c r="I145" s="245" t="s">
        <v>232</v>
      </c>
    </row>
    <row r="146" spans="1:9" s="142" customFormat="1" ht="12.75" customHeight="1">
      <c r="A146" s="244">
        <v>140</v>
      </c>
      <c r="B146" s="244" t="s">
        <v>274</v>
      </c>
      <c r="C146" s="244" t="s">
        <v>266</v>
      </c>
      <c r="D146" s="244">
        <v>298</v>
      </c>
      <c r="E146" s="244">
        <v>41.45</v>
      </c>
      <c r="F146" s="244">
        <v>9</v>
      </c>
      <c r="G146" s="244" t="s">
        <v>255</v>
      </c>
      <c r="H146" s="245" t="s">
        <v>232</v>
      </c>
      <c r="I146" s="245" t="s">
        <v>232</v>
      </c>
    </row>
    <row r="147" spans="1:9" s="142" customFormat="1" ht="12.75" customHeight="1">
      <c r="A147" s="244">
        <v>141</v>
      </c>
      <c r="B147" s="244" t="s">
        <v>304</v>
      </c>
      <c r="C147" s="244" t="s">
        <v>266</v>
      </c>
      <c r="D147" s="244">
        <v>1517</v>
      </c>
      <c r="E147" s="244">
        <v>52.27</v>
      </c>
      <c r="F147" s="244">
        <v>14</v>
      </c>
      <c r="G147" s="244" t="s">
        <v>257</v>
      </c>
      <c r="H147" s="245" t="s">
        <v>232</v>
      </c>
      <c r="I147" s="245" t="s">
        <v>232</v>
      </c>
    </row>
    <row r="148" spans="1:9" s="142" customFormat="1" ht="12.75" customHeight="1">
      <c r="A148" s="244">
        <v>142</v>
      </c>
      <c r="B148" s="244" t="s">
        <v>265</v>
      </c>
      <c r="C148" s="244" t="s">
        <v>266</v>
      </c>
      <c r="D148" s="244">
        <v>96.59</v>
      </c>
      <c r="E148" s="244">
        <v>25.310000000000002</v>
      </c>
      <c r="F148" s="244">
        <v>6</v>
      </c>
      <c r="G148" s="244" t="s">
        <v>255</v>
      </c>
      <c r="H148" s="245" t="s">
        <v>232</v>
      </c>
      <c r="I148" s="245" t="s">
        <v>232</v>
      </c>
    </row>
    <row r="149" spans="1:9" s="142" customFormat="1" ht="12.75" customHeight="1">
      <c r="A149" s="244">
        <v>143</v>
      </c>
      <c r="B149" s="244" t="s">
        <v>294</v>
      </c>
      <c r="C149" s="244" t="s">
        <v>266</v>
      </c>
      <c r="D149" s="244">
        <v>482</v>
      </c>
      <c r="E149" s="244">
        <v>50.38</v>
      </c>
      <c r="F149" s="244">
        <v>10</v>
      </c>
      <c r="G149" s="244" t="s">
        <v>257</v>
      </c>
      <c r="H149" s="245" t="s">
        <v>232</v>
      </c>
      <c r="I149" s="245" t="s">
        <v>232</v>
      </c>
    </row>
    <row r="150" spans="1:9" s="142" customFormat="1" ht="12.75" customHeight="1">
      <c r="A150" s="244">
        <v>144</v>
      </c>
      <c r="B150" s="244" t="s">
        <v>338</v>
      </c>
      <c r="C150" s="244" t="s">
        <v>266</v>
      </c>
      <c r="D150" s="244">
        <v>1674</v>
      </c>
      <c r="E150" s="244">
        <v>56</v>
      </c>
      <c r="F150" s="244">
        <v>16</v>
      </c>
      <c r="G150" s="244" t="s">
        <v>257</v>
      </c>
      <c r="H150" s="245" t="s">
        <v>232</v>
      </c>
      <c r="I150" s="245" t="s">
        <v>232</v>
      </c>
    </row>
    <row r="151" spans="1:9" s="142" customFormat="1" ht="12.75" customHeight="1">
      <c r="A151" s="244">
        <v>145</v>
      </c>
      <c r="B151" s="244" t="s">
        <v>309</v>
      </c>
      <c r="C151" s="244" t="s">
        <v>266</v>
      </c>
      <c r="D151" s="244">
        <v>1894</v>
      </c>
      <c r="E151" s="244">
        <v>61.45</v>
      </c>
      <c r="F151" s="244">
        <v>16</v>
      </c>
      <c r="G151" s="244" t="s">
        <v>257</v>
      </c>
      <c r="H151" s="245" t="s">
        <v>232</v>
      </c>
      <c r="I151" s="245" t="s">
        <v>232</v>
      </c>
    </row>
    <row r="152" spans="1:9" s="142" customFormat="1" ht="12.75" customHeight="1">
      <c r="A152" s="244">
        <v>146</v>
      </c>
      <c r="B152" s="244" t="s">
        <v>285</v>
      </c>
      <c r="C152" s="244" t="s">
        <v>278</v>
      </c>
      <c r="D152" s="244">
        <v>337</v>
      </c>
      <c r="E152" s="244">
        <v>44.6</v>
      </c>
      <c r="F152" s="244">
        <v>9</v>
      </c>
      <c r="G152" s="244" t="s">
        <v>255</v>
      </c>
      <c r="H152" s="245" t="s">
        <v>232</v>
      </c>
      <c r="I152" s="245" t="s">
        <v>232</v>
      </c>
    </row>
    <row r="153" spans="1:9" s="142" customFormat="1" ht="12.75" customHeight="1">
      <c r="A153" s="244">
        <v>147</v>
      </c>
      <c r="B153" s="244" t="s">
        <v>298</v>
      </c>
      <c r="C153" s="244" t="s">
        <v>266</v>
      </c>
      <c r="D153" s="244">
        <v>1888</v>
      </c>
      <c r="E153" s="244">
        <v>66.14</v>
      </c>
      <c r="F153" s="244">
        <v>16</v>
      </c>
      <c r="G153" s="244" t="s">
        <v>257</v>
      </c>
      <c r="H153" s="245" t="s">
        <v>232</v>
      </c>
      <c r="I153" s="245" t="s">
        <v>232</v>
      </c>
    </row>
    <row r="154" spans="1:9" s="142" customFormat="1" ht="12.75" customHeight="1">
      <c r="A154" s="244">
        <v>148</v>
      </c>
      <c r="B154" s="244" t="s">
        <v>274</v>
      </c>
      <c r="C154" s="244" t="s">
        <v>266</v>
      </c>
      <c r="D154" s="244">
        <v>298</v>
      </c>
      <c r="E154" s="244">
        <v>41.45</v>
      </c>
      <c r="F154" s="244">
        <v>9</v>
      </c>
      <c r="G154" s="244" t="s">
        <v>255</v>
      </c>
      <c r="H154" s="245" t="s">
        <v>232</v>
      </c>
      <c r="I154" s="245" t="s">
        <v>232</v>
      </c>
    </row>
    <row r="155" spans="1:9" s="142" customFormat="1" ht="12.75" customHeight="1">
      <c r="A155" s="244">
        <v>149</v>
      </c>
      <c r="B155" s="244" t="s">
        <v>316</v>
      </c>
      <c r="C155" s="244" t="s">
        <v>266</v>
      </c>
      <c r="D155" s="244">
        <v>4721</v>
      </c>
      <c r="E155" s="244">
        <v>110.72</v>
      </c>
      <c r="F155" s="244">
        <v>18</v>
      </c>
      <c r="G155" s="244" t="s">
        <v>227</v>
      </c>
      <c r="H155" s="245" t="s">
        <v>232</v>
      </c>
      <c r="I155" s="245" t="s">
        <v>232</v>
      </c>
    </row>
    <row r="156" spans="1:9" s="142" customFormat="1" ht="12.75" customHeight="1">
      <c r="A156" s="244">
        <v>150</v>
      </c>
      <c r="B156" s="244" t="s">
        <v>291</v>
      </c>
      <c r="C156" s="244" t="s">
        <v>266</v>
      </c>
      <c r="D156" s="244">
        <v>1922</v>
      </c>
      <c r="E156" s="244">
        <v>58.63</v>
      </c>
      <c r="F156" s="244">
        <v>12</v>
      </c>
      <c r="G156" s="244" t="s">
        <v>257</v>
      </c>
      <c r="H156" s="245" t="s">
        <v>232</v>
      </c>
      <c r="I156" s="245" t="s">
        <v>232</v>
      </c>
    </row>
    <row r="157" spans="1:9" s="142" customFormat="1" ht="12.75" customHeight="1">
      <c r="A157" s="244">
        <v>151</v>
      </c>
      <c r="B157" s="244" t="s">
        <v>285</v>
      </c>
      <c r="C157" s="244" t="s">
        <v>278</v>
      </c>
      <c r="D157" s="244">
        <v>337</v>
      </c>
      <c r="E157" s="244">
        <v>44.6</v>
      </c>
      <c r="F157" s="244">
        <v>9</v>
      </c>
      <c r="G157" s="244" t="s">
        <v>255</v>
      </c>
      <c r="H157" s="245" t="s">
        <v>232</v>
      </c>
      <c r="I157" s="245" t="s">
        <v>232</v>
      </c>
    </row>
    <row r="158" spans="1:9" s="142" customFormat="1" ht="12.75" customHeight="1">
      <c r="A158" s="244">
        <v>152</v>
      </c>
      <c r="B158" s="244" t="s">
        <v>306</v>
      </c>
      <c r="C158" s="244" t="s">
        <v>278</v>
      </c>
      <c r="D158" s="244">
        <v>3764</v>
      </c>
      <c r="E158" s="244">
        <v>81.93</v>
      </c>
      <c r="F158" s="244">
        <v>20</v>
      </c>
      <c r="G158" s="244" t="s">
        <v>257</v>
      </c>
      <c r="H158" s="245" t="s">
        <v>232</v>
      </c>
      <c r="I158" s="245" t="s">
        <v>232</v>
      </c>
    </row>
    <row r="159" spans="1:9" s="142" customFormat="1" ht="12.75" customHeight="1">
      <c r="A159" s="244">
        <v>153</v>
      </c>
      <c r="B159" s="244" t="s">
        <v>274</v>
      </c>
      <c r="C159" s="244" t="s">
        <v>266</v>
      </c>
      <c r="D159" s="244">
        <v>298</v>
      </c>
      <c r="E159" s="244">
        <v>41.45</v>
      </c>
      <c r="F159" s="244">
        <v>9</v>
      </c>
      <c r="G159" s="244" t="s">
        <v>255</v>
      </c>
      <c r="H159" s="245" t="s">
        <v>232</v>
      </c>
      <c r="I159" s="245" t="s">
        <v>232</v>
      </c>
    </row>
    <row r="160" spans="1:9" s="142" customFormat="1" ht="12.75" customHeight="1">
      <c r="A160" s="244">
        <v>154</v>
      </c>
      <c r="B160" s="244" t="s">
        <v>310</v>
      </c>
      <c r="C160" s="244" t="s">
        <v>266</v>
      </c>
      <c r="D160" s="244">
        <v>1765</v>
      </c>
      <c r="E160" s="244">
        <v>57.120000000000005</v>
      </c>
      <c r="F160" s="244">
        <v>16</v>
      </c>
      <c r="G160" s="244" t="s">
        <v>257</v>
      </c>
      <c r="H160" s="245" t="s">
        <v>232</v>
      </c>
      <c r="I160" s="245" t="s">
        <v>232</v>
      </c>
    </row>
    <row r="161" spans="1:9" s="142" customFormat="1" ht="12.75" customHeight="1">
      <c r="A161" s="244">
        <v>155</v>
      </c>
      <c r="B161" s="244" t="s">
        <v>293</v>
      </c>
      <c r="C161" s="244" t="s">
        <v>266</v>
      </c>
      <c r="D161" s="244">
        <v>337</v>
      </c>
      <c r="E161" s="244">
        <v>50.24</v>
      </c>
      <c r="F161" s="244">
        <v>9</v>
      </c>
      <c r="G161" s="244" t="s">
        <v>255</v>
      </c>
      <c r="H161" s="245" t="s">
        <v>232</v>
      </c>
      <c r="I161" s="245" t="s">
        <v>232</v>
      </c>
    </row>
    <row r="162" spans="1:9" s="142" customFormat="1" ht="12.75" customHeight="1">
      <c r="A162" s="244">
        <v>156</v>
      </c>
      <c r="B162" s="244" t="s">
        <v>274</v>
      </c>
      <c r="C162" s="244" t="s">
        <v>266</v>
      </c>
      <c r="D162" s="244">
        <v>298</v>
      </c>
      <c r="E162" s="244">
        <v>41.45</v>
      </c>
      <c r="F162" s="244">
        <v>9</v>
      </c>
      <c r="G162" s="244" t="s">
        <v>255</v>
      </c>
      <c r="H162" s="245" t="s">
        <v>232</v>
      </c>
      <c r="I162" s="245" t="s">
        <v>232</v>
      </c>
    </row>
    <row r="163" spans="1:9" s="142" customFormat="1" ht="12.75" customHeight="1">
      <c r="A163" s="244">
        <v>157</v>
      </c>
      <c r="B163" s="244" t="s">
        <v>327</v>
      </c>
      <c r="C163" s="244" t="s">
        <v>266</v>
      </c>
      <c r="D163" s="244">
        <v>1226</v>
      </c>
      <c r="E163" s="244">
        <v>52.58</v>
      </c>
      <c r="F163" s="244">
        <v>16</v>
      </c>
      <c r="G163" s="244" t="s">
        <v>257</v>
      </c>
      <c r="H163" s="245" t="s">
        <v>232</v>
      </c>
      <c r="I163" s="245" t="s">
        <v>232</v>
      </c>
    </row>
    <row r="164" spans="1:9" s="142" customFormat="1" ht="12.75" customHeight="1">
      <c r="A164" s="244">
        <v>158</v>
      </c>
      <c r="B164" s="244" t="s">
        <v>305</v>
      </c>
      <c r="C164" s="244" t="s">
        <v>266</v>
      </c>
      <c r="D164" s="244">
        <v>337</v>
      </c>
      <c r="E164" s="244">
        <v>47.1</v>
      </c>
      <c r="F164" s="244">
        <v>8</v>
      </c>
      <c r="G164" s="244" t="s">
        <v>255</v>
      </c>
      <c r="H164" s="245" t="s">
        <v>232</v>
      </c>
      <c r="I164" s="245" t="s">
        <v>232</v>
      </c>
    </row>
    <row r="165" spans="1:9" s="142" customFormat="1" ht="12.75" customHeight="1">
      <c r="A165" s="244">
        <v>159</v>
      </c>
      <c r="B165" s="244" t="s">
        <v>296</v>
      </c>
      <c r="C165" s="244" t="s">
        <v>278</v>
      </c>
      <c r="D165" s="244">
        <v>1508</v>
      </c>
      <c r="E165" s="244">
        <v>62.940000000000005</v>
      </c>
      <c r="F165" s="244">
        <v>14</v>
      </c>
      <c r="G165" s="244" t="s">
        <v>257</v>
      </c>
      <c r="H165" s="245" t="s">
        <v>232</v>
      </c>
      <c r="I165" s="245" t="s">
        <v>232</v>
      </c>
    </row>
    <row r="166" spans="1:9" s="142" customFormat="1" ht="12.75" customHeight="1">
      <c r="A166" s="244">
        <v>160</v>
      </c>
      <c r="B166" s="244" t="s">
        <v>293</v>
      </c>
      <c r="C166" s="244" t="s">
        <v>266</v>
      </c>
      <c r="D166" s="244">
        <v>337</v>
      </c>
      <c r="E166" s="244">
        <v>50.24</v>
      </c>
      <c r="F166" s="244">
        <v>9</v>
      </c>
      <c r="G166" s="244" t="s">
        <v>255</v>
      </c>
      <c r="H166" s="245" t="s">
        <v>232</v>
      </c>
      <c r="I166" s="245" t="s">
        <v>232</v>
      </c>
    </row>
    <row r="167" spans="1:9" s="142" customFormat="1" ht="12.75" customHeight="1">
      <c r="A167" s="244">
        <v>161</v>
      </c>
      <c r="B167" s="244" t="s">
        <v>311</v>
      </c>
      <c r="C167" s="244" t="s">
        <v>266</v>
      </c>
      <c r="D167" s="244">
        <v>1815</v>
      </c>
      <c r="E167" s="244">
        <v>57.59</v>
      </c>
      <c r="F167" s="244">
        <v>15</v>
      </c>
      <c r="G167" s="244" t="s">
        <v>257</v>
      </c>
      <c r="H167" s="245" t="s">
        <v>232</v>
      </c>
      <c r="I167" s="245" t="s">
        <v>232</v>
      </c>
    </row>
    <row r="168" spans="1:9" s="142" customFormat="1" ht="12.75" customHeight="1">
      <c r="A168" s="244">
        <v>162</v>
      </c>
      <c r="B168" s="244" t="s">
        <v>303</v>
      </c>
      <c r="C168" s="244" t="s">
        <v>266</v>
      </c>
      <c r="D168" s="244">
        <v>1577</v>
      </c>
      <c r="E168" s="244">
        <v>62.940000000000005</v>
      </c>
      <c r="F168" s="244">
        <v>13</v>
      </c>
      <c r="G168" s="244" t="s">
        <v>257</v>
      </c>
      <c r="H168" s="245" t="s">
        <v>232</v>
      </c>
      <c r="I168" s="245" t="s">
        <v>232</v>
      </c>
    </row>
    <row r="169" spans="1:9" s="142" customFormat="1" ht="12.75" customHeight="1">
      <c r="A169" s="244">
        <v>163</v>
      </c>
      <c r="B169" s="244" t="s">
        <v>274</v>
      </c>
      <c r="C169" s="244" t="s">
        <v>266</v>
      </c>
      <c r="D169" s="244">
        <v>298</v>
      </c>
      <c r="E169" s="244">
        <v>41.45</v>
      </c>
      <c r="F169" s="244">
        <v>9</v>
      </c>
      <c r="G169" s="244" t="s">
        <v>255</v>
      </c>
      <c r="H169" s="245" t="s">
        <v>232</v>
      </c>
      <c r="I169" s="245" t="s">
        <v>232</v>
      </c>
    </row>
    <row r="170" spans="1:9" s="142" customFormat="1" ht="12.75" customHeight="1">
      <c r="A170" s="244">
        <v>164</v>
      </c>
      <c r="B170" s="244" t="s">
        <v>282</v>
      </c>
      <c r="C170" s="244" t="s">
        <v>266</v>
      </c>
      <c r="D170" s="244">
        <v>1943</v>
      </c>
      <c r="E170" s="244">
        <v>58.6</v>
      </c>
      <c r="F170" s="244">
        <v>16</v>
      </c>
      <c r="G170" s="244" t="s">
        <v>283</v>
      </c>
      <c r="H170" s="245" t="s">
        <v>232</v>
      </c>
      <c r="I170" s="245" t="s">
        <v>232</v>
      </c>
    </row>
    <row r="171" spans="1:9" s="142" customFormat="1" ht="12.75" customHeight="1">
      <c r="A171" s="244">
        <v>165</v>
      </c>
      <c r="B171" s="244" t="s">
        <v>320</v>
      </c>
      <c r="C171" s="244" t="s">
        <v>321</v>
      </c>
      <c r="D171" s="244">
        <v>2466</v>
      </c>
      <c r="E171" s="244">
        <v>65.89</v>
      </c>
      <c r="F171" s="244">
        <v>17</v>
      </c>
      <c r="G171" s="244" t="s">
        <v>257</v>
      </c>
      <c r="H171" s="245" t="s">
        <v>232</v>
      </c>
      <c r="I171" s="245" t="s">
        <v>232</v>
      </c>
    </row>
    <row r="172" spans="1:9" s="142" customFormat="1" ht="12.75" customHeight="1">
      <c r="A172" s="244">
        <v>166</v>
      </c>
      <c r="B172" s="244" t="s">
        <v>274</v>
      </c>
      <c r="C172" s="244" t="s">
        <v>266</v>
      </c>
      <c r="D172" s="244">
        <v>298</v>
      </c>
      <c r="E172" s="244">
        <v>41.45</v>
      </c>
      <c r="F172" s="244">
        <v>9</v>
      </c>
      <c r="G172" s="244" t="s">
        <v>255</v>
      </c>
      <c r="H172" s="245" t="s">
        <v>232</v>
      </c>
      <c r="I172" s="245" t="s">
        <v>232</v>
      </c>
    </row>
    <row r="173" spans="1:9" s="142" customFormat="1" ht="12.75" customHeight="1">
      <c r="A173" s="244">
        <v>167</v>
      </c>
      <c r="B173" s="244" t="s">
        <v>279</v>
      </c>
      <c r="C173" s="244" t="s">
        <v>266</v>
      </c>
      <c r="D173" s="244">
        <v>325</v>
      </c>
      <c r="E173" s="244">
        <v>43.34</v>
      </c>
      <c r="F173" s="244">
        <v>9</v>
      </c>
      <c r="G173" s="244" t="s">
        <v>255</v>
      </c>
      <c r="H173" s="245" t="s">
        <v>232</v>
      </c>
      <c r="I173" s="245" t="s">
        <v>232</v>
      </c>
    </row>
    <row r="174" spans="1:9" s="142" customFormat="1" ht="12.75" customHeight="1">
      <c r="A174" s="244">
        <v>168</v>
      </c>
      <c r="B174" s="244" t="s">
        <v>338</v>
      </c>
      <c r="C174" s="244" t="s">
        <v>266</v>
      </c>
      <c r="D174" s="244">
        <v>1674</v>
      </c>
      <c r="E174" s="244">
        <v>56</v>
      </c>
      <c r="F174" s="244">
        <v>16</v>
      </c>
      <c r="G174" s="244" t="s">
        <v>257</v>
      </c>
      <c r="H174" s="245" t="s">
        <v>232</v>
      </c>
      <c r="I174" s="245" t="s">
        <v>232</v>
      </c>
    </row>
    <row r="175" spans="1:9" s="142" customFormat="1" ht="12.75" customHeight="1">
      <c r="A175" s="244">
        <v>169</v>
      </c>
      <c r="B175" s="244" t="s">
        <v>316</v>
      </c>
      <c r="C175" s="244" t="s">
        <v>266</v>
      </c>
      <c r="D175" s="244">
        <v>4721</v>
      </c>
      <c r="E175" s="244">
        <v>110.72</v>
      </c>
      <c r="F175" s="244">
        <v>18</v>
      </c>
      <c r="G175" s="244" t="s">
        <v>227</v>
      </c>
      <c r="H175" s="245" t="s">
        <v>232</v>
      </c>
      <c r="I175" s="245" t="s">
        <v>232</v>
      </c>
    </row>
    <row r="176" spans="1:9" s="142" customFormat="1" ht="12.75" customHeight="1">
      <c r="A176" s="244">
        <v>170</v>
      </c>
      <c r="B176" s="244" t="s">
        <v>274</v>
      </c>
      <c r="C176" s="244" t="s">
        <v>266</v>
      </c>
      <c r="D176" s="244">
        <v>298</v>
      </c>
      <c r="E176" s="244">
        <v>41.45</v>
      </c>
      <c r="F176" s="244">
        <v>9</v>
      </c>
      <c r="G176" s="244" t="s">
        <v>255</v>
      </c>
      <c r="H176" s="245" t="s">
        <v>232</v>
      </c>
      <c r="I176" s="245" t="s">
        <v>232</v>
      </c>
    </row>
    <row r="177" spans="1:9" s="142" customFormat="1" ht="12.75" customHeight="1">
      <c r="A177" s="244">
        <v>171</v>
      </c>
      <c r="B177" s="244" t="s">
        <v>294</v>
      </c>
      <c r="C177" s="244" t="s">
        <v>266</v>
      </c>
      <c r="D177" s="244">
        <v>482</v>
      </c>
      <c r="E177" s="244">
        <v>50.38</v>
      </c>
      <c r="F177" s="244">
        <v>10</v>
      </c>
      <c r="G177" s="244" t="s">
        <v>257</v>
      </c>
      <c r="H177" s="245" t="s">
        <v>232</v>
      </c>
      <c r="I177" s="245" t="s">
        <v>232</v>
      </c>
    </row>
    <row r="178" spans="1:9" s="142" customFormat="1" ht="12.75" customHeight="1">
      <c r="A178" s="244">
        <v>172</v>
      </c>
      <c r="B178" s="244" t="s">
        <v>332</v>
      </c>
      <c r="C178" s="244" t="s">
        <v>266</v>
      </c>
      <c r="D178" s="244">
        <v>2871</v>
      </c>
      <c r="E178" s="244">
        <v>68.8</v>
      </c>
      <c r="F178" s="244">
        <v>17</v>
      </c>
      <c r="G178" s="244" t="s">
        <v>257</v>
      </c>
      <c r="H178" s="245" t="s">
        <v>232</v>
      </c>
      <c r="I178" s="245" t="s">
        <v>232</v>
      </c>
    </row>
    <row r="179" spans="1:9" s="142" customFormat="1" ht="12.75" customHeight="1">
      <c r="A179" s="244">
        <v>173</v>
      </c>
      <c r="B179" s="244" t="s">
        <v>333</v>
      </c>
      <c r="C179" s="244" t="s">
        <v>266</v>
      </c>
      <c r="D179" s="244">
        <v>209</v>
      </c>
      <c r="E179" s="244">
        <v>30.76</v>
      </c>
      <c r="F179" s="244">
        <v>8</v>
      </c>
      <c r="G179" s="244" t="s">
        <v>257</v>
      </c>
      <c r="H179" s="245" t="s">
        <v>232</v>
      </c>
      <c r="I179" s="245" t="s">
        <v>232</v>
      </c>
    </row>
    <row r="180" spans="1:9" s="142" customFormat="1" ht="12.75" customHeight="1">
      <c r="A180" s="244">
        <v>174</v>
      </c>
      <c r="B180" s="244" t="s">
        <v>281</v>
      </c>
      <c r="C180" s="244" t="s">
        <v>266</v>
      </c>
      <c r="D180" s="244">
        <v>2312</v>
      </c>
      <c r="E180" s="244">
        <v>62.4</v>
      </c>
      <c r="F180" s="244">
        <v>15</v>
      </c>
      <c r="G180" s="244" t="s">
        <v>257</v>
      </c>
      <c r="H180" s="245" t="s">
        <v>232</v>
      </c>
      <c r="I180" s="245" t="s">
        <v>232</v>
      </c>
    </row>
    <row r="181" spans="1:9" s="142" customFormat="1" ht="12.75" customHeight="1">
      <c r="A181" s="244">
        <v>175</v>
      </c>
      <c r="B181" s="244" t="s">
        <v>275</v>
      </c>
      <c r="C181" s="244" t="s">
        <v>266</v>
      </c>
      <c r="D181" s="244">
        <v>324</v>
      </c>
      <c r="E181" s="244">
        <v>43.31</v>
      </c>
      <c r="F181" s="244">
        <v>9</v>
      </c>
      <c r="G181" s="244" t="s">
        <v>255</v>
      </c>
      <c r="H181" s="245" t="s">
        <v>232</v>
      </c>
      <c r="I181" s="245" t="s">
        <v>232</v>
      </c>
    </row>
    <row r="182" spans="1:9" s="142" customFormat="1" ht="12.75" customHeight="1">
      <c r="A182" s="244">
        <v>176</v>
      </c>
      <c r="B182" s="244" t="s">
        <v>274</v>
      </c>
      <c r="C182" s="244" t="s">
        <v>266</v>
      </c>
      <c r="D182" s="244">
        <v>298</v>
      </c>
      <c r="E182" s="244">
        <v>41.45</v>
      </c>
      <c r="F182" s="244">
        <v>9</v>
      </c>
      <c r="G182" s="244" t="s">
        <v>255</v>
      </c>
      <c r="H182" s="245" t="s">
        <v>232</v>
      </c>
      <c r="I182" s="245" t="s">
        <v>232</v>
      </c>
    </row>
    <row r="183" spans="1:9" s="142" customFormat="1" ht="12.75" customHeight="1">
      <c r="A183" s="244">
        <v>177</v>
      </c>
      <c r="B183" s="244" t="s">
        <v>298</v>
      </c>
      <c r="C183" s="244" t="s">
        <v>266</v>
      </c>
      <c r="D183" s="244">
        <v>1888</v>
      </c>
      <c r="E183" s="244">
        <v>66.14</v>
      </c>
      <c r="F183" s="244">
        <v>16</v>
      </c>
      <c r="G183" s="244" t="s">
        <v>257</v>
      </c>
      <c r="H183" s="245" t="s">
        <v>232</v>
      </c>
      <c r="I183" s="245" t="s">
        <v>232</v>
      </c>
    </row>
    <row r="184" spans="1:9" s="142" customFormat="1" ht="12.75" customHeight="1">
      <c r="A184" s="244">
        <v>178</v>
      </c>
      <c r="B184" s="244" t="s">
        <v>305</v>
      </c>
      <c r="C184" s="244" t="s">
        <v>266</v>
      </c>
      <c r="D184" s="244">
        <v>337</v>
      </c>
      <c r="E184" s="244">
        <v>47.1</v>
      </c>
      <c r="F184" s="244">
        <v>8</v>
      </c>
      <c r="G184" s="244" t="s">
        <v>255</v>
      </c>
      <c r="H184" s="245" t="s">
        <v>232</v>
      </c>
      <c r="I184" s="245" t="s">
        <v>232</v>
      </c>
    </row>
    <row r="185" spans="1:9" s="142" customFormat="1" ht="12.75" customHeight="1">
      <c r="A185" s="244">
        <v>179</v>
      </c>
      <c r="B185" s="244" t="s">
        <v>274</v>
      </c>
      <c r="C185" s="244" t="s">
        <v>266</v>
      </c>
      <c r="D185" s="244">
        <v>298</v>
      </c>
      <c r="E185" s="244">
        <v>41.45</v>
      </c>
      <c r="F185" s="244">
        <v>9</v>
      </c>
      <c r="G185" s="244" t="s">
        <v>255</v>
      </c>
      <c r="H185" s="245" t="s">
        <v>232</v>
      </c>
      <c r="I185" s="245" t="s">
        <v>232</v>
      </c>
    </row>
    <row r="186" spans="1:9" s="142" customFormat="1" ht="12.75" customHeight="1">
      <c r="A186" s="244">
        <v>180</v>
      </c>
      <c r="B186" s="244" t="s">
        <v>300</v>
      </c>
      <c r="C186" s="244" t="s">
        <v>266</v>
      </c>
      <c r="D186" s="244">
        <v>1549</v>
      </c>
      <c r="E186" s="244">
        <v>67.210000000000008</v>
      </c>
      <c r="F186" s="244">
        <v>16</v>
      </c>
      <c r="G186" s="244" t="s">
        <v>257</v>
      </c>
      <c r="H186" s="245" t="s">
        <v>232</v>
      </c>
      <c r="I186" s="245" t="s">
        <v>232</v>
      </c>
    </row>
    <row r="187" spans="1:9" s="142" customFormat="1" ht="12.75" customHeight="1">
      <c r="A187" s="244">
        <v>181</v>
      </c>
      <c r="B187" s="244" t="s">
        <v>308</v>
      </c>
      <c r="C187" s="244" t="s">
        <v>266</v>
      </c>
      <c r="D187" s="244">
        <v>495</v>
      </c>
      <c r="E187" s="244">
        <v>45.28</v>
      </c>
      <c r="F187" s="244">
        <v>11</v>
      </c>
      <c r="G187" s="244" t="s">
        <v>257</v>
      </c>
      <c r="H187" s="245" t="s">
        <v>232</v>
      </c>
      <c r="I187" s="245" t="s">
        <v>232</v>
      </c>
    </row>
    <row r="188" spans="1:9" s="142" customFormat="1" ht="12.75" customHeight="1">
      <c r="A188" s="244">
        <v>182</v>
      </c>
      <c r="B188" s="244" t="s">
        <v>323</v>
      </c>
      <c r="C188" s="244" t="s">
        <v>324</v>
      </c>
      <c r="D188" s="244">
        <v>2514</v>
      </c>
      <c r="E188" s="244">
        <v>68.64</v>
      </c>
      <c r="F188" s="244">
        <v>17</v>
      </c>
      <c r="G188" s="244" t="s">
        <v>257</v>
      </c>
      <c r="H188" s="245" t="s">
        <v>232</v>
      </c>
      <c r="I188" s="245" t="s">
        <v>232</v>
      </c>
    </row>
    <row r="189" spans="1:9" s="142" customFormat="1" ht="12.75" customHeight="1">
      <c r="A189" s="244">
        <v>183</v>
      </c>
      <c r="B189" s="244" t="s">
        <v>280</v>
      </c>
      <c r="C189" s="244" t="s">
        <v>266</v>
      </c>
      <c r="D189" s="244">
        <v>1373</v>
      </c>
      <c r="E189" s="244">
        <v>52.57</v>
      </c>
      <c r="F189" s="244">
        <v>16</v>
      </c>
      <c r="G189" s="244" t="s">
        <v>257</v>
      </c>
      <c r="H189" s="245" t="s">
        <v>232</v>
      </c>
      <c r="I189" s="245" t="s">
        <v>232</v>
      </c>
    </row>
    <row r="190" spans="1:9" s="142" customFormat="1" ht="12.75" customHeight="1">
      <c r="A190" s="244">
        <v>184</v>
      </c>
      <c r="B190" s="244" t="s">
        <v>287</v>
      </c>
      <c r="C190" s="244" t="s">
        <v>266</v>
      </c>
      <c r="D190" s="244">
        <v>1649</v>
      </c>
      <c r="E190" s="244">
        <v>57.25</v>
      </c>
      <c r="F190" s="244">
        <v>13</v>
      </c>
      <c r="G190" s="244" t="s">
        <v>288</v>
      </c>
      <c r="H190" s="245" t="s">
        <v>232</v>
      </c>
      <c r="I190" s="245" t="s">
        <v>232</v>
      </c>
    </row>
    <row r="191" spans="1:9" s="142" customFormat="1" ht="12.75" customHeight="1">
      <c r="A191" s="244">
        <v>185</v>
      </c>
      <c r="B191" s="244" t="s">
        <v>273</v>
      </c>
      <c r="C191" s="244" t="s">
        <v>266</v>
      </c>
      <c r="D191" s="244">
        <v>1402</v>
      </c>
      <c r="E191" s="244">
        <v>55.68</v>
      </c>
      <c r="F191" s="244">
        <v>14</v>
      </c>
      <c r="G191" s="244" t="s">
        <v>257</v>
      </c>
      <c r="H191" s="245" t="s">
        <v>232</v>
      </c>
      <c r="I191" s="245" t="s">
        <v>232</v>
      </c>
    </row>
    <row r="192" spans="1:9" s="142" customFormat="1" ht="12.75" customHeight="1">
      <c r="A192" s="244">
        <v>186</v>
      </c>
      <c r="B192" s="244" t="s">
        <v>307</v>
      </c>
      <c r="C192" s="244" t="s">
        <v>266</v>
      </c>
      <c r="D192" s="244">
        <v>955</v>
      </c>
      <c r="E192" s="244">
        <v>53.68</v>
      </c>
      <c r="F192" s="244">
        <v>13</v>
      </c>
      <c r="G192" s="244" t="s">
        <v>257</v>
      </c>
      <c r="H192" s="245" t="s">
        <v>232</v>
      </c>
      <c r="I192" s="245" t="s">
        <v>232</v>
      </c>
    </row>
    <row r="193" spans="1:9" s="142" customFormat="1" ht="12.75" customHeight="1">
      <c r="A193" s="244">
        <v>187</v>
      </c>
      <c r="B193" s="244" t="s">
        <v>274</v>
      </c>
      <c r="C193" s="244" t="s">
        <v>266</v>
      </c>
      <c r="D193" s="244">
        <v>298</v>
      </c>
      <c r="E193" s="244">
        <v>41.45</v>
      </c>
      <c r="F193" s="244">
        <v>9</v>
      </c>
      <c r="G193" s="244" t="s">
        <v>255</v>
      </c>
      <c r="H193" s="245" t="s">
        <v>232</v>
      </c>
      <c r="I193" s="245" t="s">
        <v>232</v>
      </c>
    </row>
    <row r="194" spans="1:9" s="142" customFormat="1" ht="12.75" customHeight="1">
      <c r="A194" s="244">
        <v>188</v>
      </c>
      <c r="B194" s="244" t="s">
        <v>316</v>
      </c>
      <c r="C194" s="244" t="s">
        <v>266</v>
      </c>
      <c r="D194" s="244">
        <v>4721</v>
      </c>
      <c r="E194" s="244">
        <v>110.72</v>
      </c>
      <c r="F194" s="244">
        <v>18</v>
      </c>
      <c r="G194" s="244" t="s">
        <v>227</v>
      </c>
      <c r="H194" s="245" t="s">
        <v>232</v>
      </c>
      <c r="I194" s="245" t="s">
        <v>232</v>
      </c>
    </row>
    <row r="195" spans="1:9" s="142" customFormat="1" ht="12.75" customHeight="1">
      <c r="A195" s="244">
        <v>189</v>
      </c>
      <c r="B195" s="244" t="s">
        <v>285</v>
      </c>
      <c r="C195" s="244" t="s">
        <v>278</v>
      </c>
      <c r="D195" s="244">
        <v>337</v>
      </c>
      <c r="E195" s="244">
        <v>44.6</v>
      </c>
      <c r="F195" s="244">
        <v>9</v>
      </c>
      <c r="G195" s="244" t="s">
        <v>255</v>
      </c>
      <c r="H195" s="245" t="s">
        <v>232</v>
      </c>
      <c r="I195" s="245" t="s">
        <v>232</v>
      </c>
    </row>
    <row r="196" spans="1:9" s="142" customFormat="1" ht="12.75" customHeight="1">
      <c r="A196" s="244">
        <v>190</v>
      </c>
      <c r="B196" s="244" t="s">
        <v>274</v>
      </c>
      <c r="C196" s="244" t="s">
        <v>266</v>
      </c>
      <c r="D196" s="244">
        <v>298</v>
      </c>
      <c r="E196" s="244">
        <v>41.45</v>
      </c>
      <c r="F196" s="244">
        <v>9</v>
      </c>
      <c r="G196" s="244" t="s">
        <v>255</v>
      </c>
      <c r="H196" s="245" t="s">
        <v>232</v>
      </c>
      <c r="I196" s="245" t="s">
        <v>232</v>
      </c>
    </row>
    <row r="197" spans="1:9" s="142" customFormat="1" ht="12.75" customHeight="1">
      <c r="A197" s="244">
        <v>191</v>
      </c>
      <c r="B197" s="244" t="s">
        <v>294</v>
      </c>
      <c r="C197" s="244" t="s">
        <v>266</v>
      </c>
      <c r="D197" s="244">
        <v>482</v>
      </c>
      <c r="E197" s="244">
        <v>50.38</v>
      </c>
      <c r="F197" s="244">
        <v>10</v>
      </c>
      <c r="G197" s="244" t="s">
        <v>257</v>
      </c>
      <c r="H197" s="245" t="s">
        <v>232</v>
      </c>
      <c r="I197" s="245" t="s">
        <v>232</v>
      </c>
    </row>
    <row r="198" spans="1:9" s="142" customFormat="1" ht="12.75" customHeight="1">
      <c r="A198" s="244">
        <v>192</v>
      </c>
      <c r="B198" s="244" t="s">
        <v>293</v>
      </c>
      <c r="C198" s="244" t="s">
        <v>266</v>
      </c>
      <c r="D198" s="244">
        <v>337</v>
      </c>
      <c r="E198" s="244">
        <v>50.24</v>
      </c>
      <c r="F198" s="244">
        <v>9</v>
      </c>
      <c r="G198" s="244" t="s">
        <v>255</v>
      </c>
      <c r="H198" s="245" t="s">
        <v>232</v>
      </c>
      <c r="I198" s="245" t="s">
        <v>232</v>
      </c>
    </row>
    <row r="199" spans="1:9" s="142" customFormat="1" ht="12.75" customHeight="1">
      <c r="A199" s="244">
        <v>193</v>
      </c>
      <c r="B199" s="244" t="s">
        <v>330</v>
      </c>
      <c r="C199" s="244" t="s">
        <v>266</v>
      </c>
      <c r="D199" s="244">
        <v>1571</v>
      </c>
      <c r="E199" s="244">
        <v>52.7</v>
      </c>
      <c r="F199" s="244">
        <v>14</v>
      </c>
      <c r="G199" s="244" t="s">
        <v>257</v>
      </c>
      <c r="H199" s="245" t="s">
        <v>232</v>
      </c>
      <c r="I199" s="245" t="s">
        <v>232</v>
      </c>
    </row>
    <row r="200" spans="1:9" s="142" customFormat="1" ht="12.75" customHeight="1">
      <c r="A200" s="244">
        <v>194</v>
      </c>
      <c r="B200" s="244" t="s">
        <v>297</v>
      </c>
      <c r="C200" s="244" t="s">
        <v>266</v>
      </c>
      <c r="D200" s="244">
        <v>495</v>
      </c>
      <c r="E200" s="244">
        <v>45.29</v>
      </c>
      <c r="F200" s="244">
        <v>11</v>
      </c>
      <c r="G200" s="244" t="s">
        <v>257</v>
      </c>
      <c r="H200" s="245" t="s">
        <v>232</v>
      </c>
      <c r="I200" s="245" t="s">
        <v>232</v>
      </c>
    </row>
    <row r="201" spans="1:9" s="142" customFormat="1" ht="12.75" customHeight="1">
      <c r="A201" s="244">
        <v>195</v>
      </c>
      <c r="B201" s="244" t="s">
        <v>274</v>
      </c>
      <c r="C201" s="244" t="s">
        <v>266</v>
      </c>
      <c r="D201" s="244">
        <v>298</v>
      </c>
      <c r="E201" s="244">
        <v>41.45</v>
      </c>
      <c r="F201" s="244">
        <v>9</v>
      </c>
      <c r="G201" s="244" t="s">
        <v>255</v>
      </c>
      <c r="H201" s="245" t="s">
        <v>232</v>
      </c>
      <c r="I201" s="245" t="s">
        <v>232</v>
      </c>
    </row>
    <row r="202" spans="1:9" s="142" customFormat="1" ht="12.75" customHeight="1">
      <c r="A202" s="244">
        <v>196</v>
      </c>
      <c r="B202" s="244" t="s">
        <v>343</v>
      </c>
      <c r="C202" s="244" t="s">
        <v>266</v>
      </c>
      <c r="D202" s="244">
        <v>1238</v>
      </c>
      <c r="E202" s="244">
        <v>61.9</v>
      </c>
      <c r="F202" s="244">
        <v>14</v>
      </c>
      <c r="G202" s="244" t="s">
        <v>257</v>
      </c>
      <c r="H202" s="245" t="s">
        <v>232</v>
      </c>
      <c r="I202" s="245" t="s">
        <v>232</v>
      </c>
    </row>
    <row r="203" spans="1:9" s="142" customFormat="1" ht="12.75" customHeight="1">
      <c r="A203" s="244">
        <v>197</v>
      </c>
      <c r="B203" s="244" t="s">
        <v>333</v>
      </c>
      <c r="C203" s="244" t="s">
        <v>266</v>
      </c>
      <c r="D203" s="244">
        <v>209</v>
      </c>
      <c r="E203" s="244">
        <v>30.76</v>
      </c>
      <c r="F203" s="244">
        <v>8</v>
      </c>
      <c r="G203" s="244" t="s">
        <v>257</v>
      </c>
      <c r="H203" s="245" t="s">
        <v>232</v>
      </c>
      <c r="I203" s="245" t="s">
        <v>232</v>
      </c>
    </row>
    <row r="204" spans="1:9" s="142" customFormat="1" ht="12.75" customHeight="1">
      <c r="A204" s="244">
        <v>198</v>
      </c>
      <c r="B204" s="244" t="s">
        <v>291</v>
      </c>
      <c r="C204" s="244" t="s">
        <v>266</v>
      </c>
      <c r="D204" s="244">
        <v>1922</v>
      </c>
      <c r="E204" s="244">
        <v>58.63</v>
      </c>
      <c r="F204" s="244">
        <v>12</v>
      </c>
      <c r="G204" s="244" t="s">
        <v>257</v>
      </c>
      <c r="H204" s="245" t="s">
        <v>232</v>
      </c>
      <c r="I204" s="245" t="s">
        <v>232</v>
      </c>
    </row>
    <row r="205" spans="1:9" s="142" customFormat="1" ht="12.75" customHeight="1">
      <c r="A205" s="244">
        <v>199</v>
      </c>
      <c r="B205" s="244" t="s">
        <v>344</v>
      </c>
      <c r="C205" s="244" t="s">
        <v>266</v>
      </c>
      <c r="D205" s="244">
        <v>1417</v>
      </c>
      <c r="E205" s="244">
        <v>57.27</v>
      </c>
      <c r="F205" s="244">
        <v>13</v>
      </c>
      <c r="G205" s="244" t="s">
        <v>257</v>
      </c>
      <c r="H205" s="245" t="s">
        <v>232</v>
      </c>
      <c r="I205" s="245" t="s">
        <v>232</v>
      </c>
    </row>
    <row r="206" spans="1:9" s="142" customFormat="1" ht="12.75" customHeight="1">
      <c r="A206" s="244">
        <v>200</v>
      </c>
      <c r="B206" s="244" t="s">
        <v>345</v>
      </c>
      <c r="C206" s="244" t="s">
        <v>266</v>
      </c>
      <c r="D206" s="244">
        <v>1502</v>
      </c>
      <c r="E206" s="244">
        <v>61.88</v>
      </c>
      <c r="F206" s="244">
        <v>13</v>
      </c>
      <c r="G206" s="244" t="s">
        <v>257</v>
      </c>
      <c r="H206" s="245" t="s">
        <v>232</v>
      </c>
      <c r="I206" s="245" t="s">
        <v>232</v>
      </c>
    </row>
    <row r="207" spans="1:9" s="142" customFormat="1" ht="12.75" customHeight="1">
      <c r="A207" s="244">
        <v>201</v>
      </c>
      <c r="B207" s="244" t="s">
        <v>298</v>
      </c>
      <c r="C207" s="244" t="s">
        <v>266</v>
      </c>
      <c r="D207" s="244">
        <v>1888</v>
      </c>
      <c r="E207" s="244">
        <v>66.14</v>
      </c>
      <c r="F207" s="244">
        <v>16</v>
      </c>
      <c r="G207" s="244" t="s">
        <v>257</v>
      </c>
      <c r="H207" s="245" t="s">
        <v>232</v>
      </c>
      <c r="I207" s="245" t="s">
        <v>232</v>
      </c>
    </row>
    <row r="208" spans="1:9" s="142" customFormat="1" ht="12.75" customHeight="1">
      <c r="A208" s="244">
        <v>202</v>
      </c>
      <c r="B208" s="244" t="s">
        <v>289</v>
      </c>
      <c r="C208" s="244" t="s">
        <v>266</v>
      </c>
      <c r="D208" s="244">
        <v>1571</v>
      </c>
      <c r="E208" s="244">
        <v>52.7</v>
      </c>
      <c r="F208" s="244">
        <v>14</v>
      </c>
      <c r="G208" s="244" t="s">
        <v>257</v>
      </c>
      <c r="H208" s="245" t="s">
        <v>232</v>
      </c>
      <c r="I208" s="245" t="s">
        <v>232</v>
      </c>
    </row>
    <row r="209" spans="1:9" s="142" customFormat="1" ht="12.75" customHeight="1">
      <c r="A209" s="244">
        <v>203</v>
      </c>
      <c r="B209" s="244" t="s">
        <v>310</v>
      </c>
      <c r="C209" s="244" t="s">
        <v>266</v>
      </c>
      <c r="D209" s="244">
        <v>1765</v>
      </c>
      <c r="E209" s="244">
        <v>57.120000000000005</v>
      </c>
      <c r="F209" s="244">
        <v>16</v>
      </c>
      <c r="G209" s="244" t="s">
        <v>257</v>
      </c>
      <c r="H209" s="245" t="s">
        <v>232</v>
      </c>
      <c r="I209" s="245" t="s">
        <v>232</v>
      </c>
    </row>
    <row r="210" spans="1:9" s="142" customFormat="1" ht="12.75" customHeight="1">
      <c r="A210" s="244">
        <v>204</v>
      </c>
      <c r="B210" s="244" t="s">
        <v>303</v>
      </c>
      <c r="C210" s="244" t="s">
        <v>266</v>
      </c>
      <c r="D210" s="244">
        <v>1577</v>
      </c>
      <c r="E210" s="244">
        <v>62.940000000000005</v>
      </c>
      <c r="F210" s="244">
        <v>13</v>
      </c>
      <c r="G210" s="244" t="s">
        <v>257</v>
      </c>
      <c r="H210" s="245" t="s">
        <v>232</v>
      </c>
      <c r="I210" s="245" t="s">
        <v>232</v>
      </c>
    </row>
    <row r="211" spans="1:9" s="142" customFormat="1" ht="12.75" customHeight="1">
      <c r="A211" s="244">
        <v>205</v>
      </c>
      <c r="B211" s="244" t="s">
        <v>327</v>
      </c>
      <c r="C211" s="244" t="s">
        <v>266</v>
      </c>
      <c r="D211" s="244">
        <v>1226</v>
      </c>
      <c r="E211" s="244">
        <v>52.58</v>
      </c>
      <c r="F211" s="244">
        <v>16</v>
      </c>
      <c r="G211" s="244" t="s">
        <v>257</v>
      </c>
      <c r="H211" s="245" t="s">
        <v>232</v>
      </c>
      <c r="I211" s="245" t="s">
        <v>232</v>
      </c>
    </row>
    <row r="212" spans="1:9" s="142" customFormat="1" ht="12.75" customHeight="1">
      <c r="A212" s="244">
        <v>206</v>
      </c>
      <c r="B212" s="244" t="s">
        <v>290</v>
      </c>
      <c r="C212" s="244" t="s">
        <v>266</v>
      </c>
      <c r="D212" s="244">
        <v>1815</v>
      </c>
      <c r="E212" s="244">
        <v>57.59</v>
      </c>
      <c r="F212" s="244">
        <v>15</v>
      </c>
      <c r="G212" s="244" t="s">
        <v>257</v>
      </c>
      <c r="H212" s="245" t="s">
        <v>232</v>
      </c>
      <c r="I212" s="245" t="s">
        <v>232</v>
      </c>
    </row>
    <row r="213" spans="1:9" s="142" customFormat="1" ht="12.75" customHeight="1">
      <c r="A213" s="244">
        <v>207</v>
      </c>
      <c r="B213" s="244" t="s">
        <v>292</v>
      </c>
      <c r="C213" s="244" t="s">
        <v>266</v>
      </c>
      <c r="D213" s="244">
        <v>1674</v>
      </c>
      <c r="E213" s="244">
        <v>55.870000000000005</v>
      </c>
      <c r="F213" s="244">
        <v>16</v>
      </c>
      <c r="G213" s="244" t="s">
        <v>257</v>
      </c>
      <c r="H213" s="245" t="s">
        <v>232</v>
      </c>
      <c r="I213" s="245" t="s">
        <v>232</v>
      </c>
    </row>
    <row r="214" spans="1:9" s="142" customFormat="1" ht="12.75" customHeight="1">
      <c r="A214" s="244">
        <v>208</v>
      </c>
      <c r="B214" s="244" t="s">
        <v>311</v>
      </c>
      <c r="C214" s="244" t="s">
        <v>266</v>
      </c>
      <c r="D214" s="244">
        <v>1815</v>
      </c>
      <c r="E214" s="244">
        <v>57.59</v>
      </c>
      <c r="F214" s="244">
        <v>15</v>
      </c>
      <c r="G214" s="244" t="s">
        <v>257</v>
      </c>
      <c r="H214" s="245" t="s">
        <v>232</v>
      </c>
      <c r="I214" s="245" t="s">
        <v>232</v>
      </c>
    </row>
    <row r="215" spans="1:9" s="142" customFormat="1" ht="12.75" customHeight="1">
      <c r="A215" s="244">
        <v>209</v>
      </c>
      <c r="B215" s="244" t="s">
        <v>343</v>
      </c>
      <c r="C215" s="244" t="s">
        <v>266</v>
      </c>
      <c r="D215" s="244">
        <v>1238</v>
      </c>
      <c r="E215" s="244">
        <v>61.9</v>
      </c>
      <c r="F215" s="244">
        <v>14</v>
      </c>
      <c r="G215" s="244" t="s">
        <v>257</v>
      </c>
      <c r="H215" s="245" t="s">
        <v>232</v>
      </c>
      <c r="I215" s="245" t="s">
        <v>232</v>
      </c>
    </row>
    <row r="216" spans="1:9" s="142" customFormat="1" ht="12.75" customHeight="1">
      <c r="A216" s="244">
        <v>210</v>
      </c>
      <c r="B216" s="244" t="s">
        <v>332</v>
      </c>
      <c r="C216" s="244" t="s">
        <v>266</v>
      </c>
      <c r="D216" s="244">
        <v>2871</v>
      </c>
      <c r="E216" s="244">
        <v>68.8</v>
      </c>
      <c r="F216" s="244">
        <v>17</v>
      </c>
      <c r="G216" s="244" t="s">
        <v>257</v>
      </c>
      <c r="H216" s="245" t="s">
        <v>232</v>
      </c>
      <c r="I216" s="245" t="s">
        <v>232</v>
      </c>
    </row>
    <row r="217" spans="1:9" s="142" customFormat="1" ht="12.75" customHeight="1">
      <c r="A217" s="244">
        <v>211</v>
      </c>
      <c r="B217" s="244" t="s">
        <v>304</v>
      </c>
      <c r="C217" s="244" t="s">
        <v>266</v>
      </c>
      <c r="D217" s="244">
        <v>1517</v>
      </c>
      <c r="E217" s="244">
        <v>52.27</v>
      </c>
      <c r="F217" s="244">
        <v>14</v>
      </c>
      <c r="G217" s="244" t="s">
        <v>257</v>
      </c>
      <c r="H217" s="245" t="s">
        <v>232</v>
      </c>
      <c r="I217" s="245" t="s">
        <v>232</v>
      </c>
    </row>
    <row r="218" spans="1:9" s="142" customFormat="1" ht="12.75" customHeight="1">
      <c r="A218" s="244">
        <v>212</v>
      </c>
      <c r="B218" s="244" t="s">
        <v>307</v>
      </c>
      <c r="C218" s="244" t="s">
        <v>266</v>
      </c>
      <c r="D218" s="244">
        <v>955</v>
      </c>
      <c r="E218" s="244">
        <v>53.68</v>
      </c>
      <c r="F218" s="244">
        <v>13</v>
      </c>
      <c r="G218" s="244" t="s">
        <v>257</v>
      </c>
      <c r="H218" s="245" t="s">
        <v>232</v>
      </c>
      <c r="I218" s="245" t="s">
        <v>232</v>
      </c>
    </row>
    <row r="219" spans="1:9" s="142" customFormat="1" ht="12.75" customHeight="1">
      <c r="A219" s="244">
        <v>213</v>
      </c>
      <c r="B219" s="244" t="s">
        <v>305</v>
      </c>
      <c r="C219" s="244" t="s">
        <v>266</v>
      </c>
      <c r="D219" s="244">
        <v>337</v>
      </c>
      <c r="E219" s="244">
        <v>47.1</v>
      </c>
      <c r="F219" s="244">
        <v>8</v>
      </c>
      <c r="G219" s="244" t="s">
        <v>255</v>
      </c>
      <c r="H219" s="245" t="s">
        <v>232</v>
      </c>
      <c r="I219" s="245" t="s">
        <v>232</v>
      </c>
    </row>
    <row r="220" spans="1:9" s="142" customFormat="1" ht="12.75" customHeight="1">
      <c r="A220" s="244">
        <v>214</v>
      </c>
      <c r="B220" s="244" t="s">
        <v>346</v>
      </c>
      <c r="C220" s="244" t="s">
        <v>266</v>
      </c>
      <c r="D220" s="244">
        <v>2442</v>
      </c>
      <c r="E220" s="244">
        <v>61.45</v>
      </c>
      <c r="F220" s="244">
        <v>16</v>
      </c>
      <c r="G220" s="244" t="s">
        <v>257</v>
      </c>
      <c r="H220" s="245" t="s">
        <v>232</v>
      </c>
      <c r="I220" s="245" t="s">
        <v>232</v>
      </c>
    </row>
    <row r="221" spans="1:9" s="142" customFormat="1" ht="12.75" customHeight="1">
      <c r="A221" s="244">
        <v>215</v>
      </c>
      <c r="B221" s="244" t="s">
        <v>333</v>
      </c>
      <c r="C221" s="244" t="s">
        <v>266</v>
      </c>
      <c r="D221" s="244">
        <v>209</v>
      </c>
      <c r="E221" s="244">
        <v>30.76</v>
      </c>
      <c r="F221" s="244">
        <v>8</v>
      </c>
      <c r="G221" s="244" t="s">
        <v>257</v>
      </c>
      <c r="H221" s="245" t="s">
        <v>232</v>
      </c>
      <c r="I221" s="245" t="s">
        <v>232</v>
      </c>
    </row>
    <row r="222" spans="1:9" s="142" customFormat="1" ht="12.75" customHeight="1">
      <c r="A222" s="244">
        <v>216</v>
      </c>
      <c r="B222" s="244" t="s">
        <v>322</v>
      </c>
      <c r="C222" s="244" t="s">
        <v>278</v>
      </c>
      <c r="D222" s="244">
        <v>1489</v>
      </c>
      <c r="E222" s="244">
        <v>55.81</v>
      </c>
      <c r="F222" s="244">
        <v>56</v>
      </c>
      <c r="G222" s="244" t="s">
        <v>257</v>
      </c>
      <c r="H222" s="245" t="s">
        <v>232</v>
      </c>
      <c r="I222" s="245" t="s">
        <v>232</v>
      </c>
    </row>
    <row r="223" spans="1:9" s="142" customFormat="1" ht="12.75" customHeight="1">
      <c r="A223" s="244">
        <v>217</v>
      </c>
      <c r="B223" s="244" t="s">
        <v>274</v>
      </c>
      <c r="C223" s="244" t="s">
        <v>266</v>
      </c>
      <c r="D223" s="244">
        <v>298</v>
      </c>
      <c r="E223" s="244">
        <v>41.45</v>
      </c>
      <c r="F223" s="244">
        <v>9</v>
      </c>
      <c r="G223" s="244" t="s">
        <v>255</v>
      </c>
      <c r="H223" s="245" t="s">
        <v>232</v>
      </c>
      <c r="I223" s="245" t="s">
        <v>232</v>
      </c>
    </row>
    <row r="224" spans="1:9" s="142" customFormat="1" ht="12.75" customHeight="1">
      <c r="A224" s="244">
        <v>218</v>
      </c>
      <c r="B224" s="244" t="s">
        <v>347</v>
      </c>
      <c r="C224" s="244" t="s">
        <v>266</v>
      </c>
      <c r="D224" s="244">
        <v>785</v>
      </c>
      <c r="E224" s="244">
        <v>40.800000000000004</v>
      </c>
      <c r="F224" s="244">
        <v>13</v>
      </c>
      <c r="G224" s="244" t="s">
        <v>288</v>
      </c>
      <c r="H224" s="245" t="s">
        <v>232</v>
      </c>
      <c r="I224" s="245" t="s">
        <v>232</v>
      </c>
    </row>
    <row r="225" spans="1:9" s="142" customFormat="1" ht="12.75" customHeight="1">
      <c r="A225" s="244">
        <v>219</v>
      </c>
      <c r="B225" s="244" t="s">
        <v>322</v>
      </c>
      <c r="C225" s="244" t="s">
        <v>278</v>
      </c>
      <c r="D225" s="244">
        <v>1489</v>
      </c>
      <c r="E225" s="244">
        <v>55.81</v>
      </c>
      <c r="F225" s="244">
        <v>56</v>
      </c>
      <c r="G225" s="244" t="s">
        <v>257</v>
      </c>
      <c r="H225" s="245" t="s">
        <v>232</v>
      </c>
      <c r="I225" s="245" t="s">
        <v>232</v>
      </c>
    </row>
    <row r="226" spans="1:9" s="142" customFormat="1" ht="12.75" customHeight="1">
      <c r="A226" s="244">
        <v>220</v>
      </c>
      <c r="B226" s="244" t="s">
        <v>296</v>
      </c>
      <c r="C226" s="244" t="s">
        <v>278</v>
      </c>
      <c r="D226" s="244">
        <v>1508</v>
      </c>
      <c r="E226" s="244">
        <v>62.940000000000005</v>
      </c>
      <c r="F226" s="244">
        <v>14</v>
      </c>
      <c r="G226" s="244" t="s">
        <v>257</v>
      </c>
      <c r="H226" s="245" t="s">
        <v>232</v>
      </c>
      <c r="I226" s="245" t="s">
        <v>232</v>
      </c>
    </row>
    <row r="227" spans="1:9" s="142" customFormat="1" ht="12.75" customHeight="1">
      <c r="A227" s="244">
        <v>221</v>
      </c>
      <c r="B227" s="244" t="s">
        <v>284</v>
      </c>
      <c r="C227" s="244" t="s">
        <v>266</v>
      </c>
      <c r="D227" s="244">
        <v>2542</v>
      </c>
      <c r="E227" s="244">
        <v>67.930000000000007</v>
      </c>
      <c r="F227" s="244">
        <v>17</v>
      </c>
      <c r="G227" s="244" t="s">
        <v>257</v>
      </c>
      <c r="H227" s="245" t="s">
        <v>232</v>
      </c>
      <c r="I227" s="245" t="s">
        <v>232</v>
      </c>
    </row>
    <row r="228" spans="1:9" s="142" customFormat="1" ht="12.75" customHeight="1">
      <c r="A228" s="244">
        <v>222</v>
      </c>
      <c r="B228" s="244" t="s">
        <v>348</v>
      </c>
      <c r="C228" s="244" t="s">
        <v>278</v>
      </c>
      <c r="D228" s="244">
        <v>4169</v>
      </c>
      <c r="E228" s="244">
        <v>87.44</v>
      </c>
      <c r="F228" s="244">
        <v>30</v>
      </c>
      <c r="G228" s="244" t="s">
        <v>349</v>
      </c>
      <c r="H228" s="245" t="s">
        <v>232</v>
      </c>
      <c r="I228" s="245" t="s">
        <v>232</v>
      </c>
    </row>
    <row r="229" spans="1:9" s="142" customFormat="1" ht="12.75" customHeight="1">
      <c r="A229" s="244">
        <v>223</v>
      </c>
      <c r="B229" s="244" t="s">
        <v>289</v>
      </c>
      <c r="C229" s="244" t="s">
        <v>266</v>
      </c>
      <c r="D229" s="244">
        <v>1571</v>
      </c>
      <c r="E229" s="244">
        <v>52.7</v>
      </c>
      <c r="F229" s="244">
        <v>14</v>
      </c>
      <c r="G229" s="244" t="s">
        <v>257</v>
      </c>
      <c r="H229" s="245" t="s">
        <v>232</v>
      </c>
      <c r="I229" s="245" t="s">
        <v>232</v>
      </c>
    </row>
    <row r="230" spans="1:9" s="142" customFormat="1" ht="12.75" customHeight="1">
      <c r="A230" s="244">
        <v>224</v>
      </c>
      <c r="B230" s="244" t="s">
        <v>334</v>
      </c>
      <c r="C230" s="244" t="s">
        <v>266</v>
      </c>
      <c r="D230" s="244">
        <v>182.25</v>
      </c>
      <c r="E230" s="244">
        <v>32.74</v>
      </c>
      <c r="F230" s="244">
        <v>7</v>
      </c>
      <c r="G230" s="244" t="s">
        <v>255</v>
      </c>
      <c r="H230" s="245" t="s">
        <v>232</v>
      </c>
      <c r="I230" s="245" t="s">
        <v>232</v>
      </c>
    </row>
    <row r="231" spans="1:9" s="142" customFormat="1" ht="12.75" customHeight="1">
      <c r="A231" s="244">
        <v>225</v>
      </c>
      <c r="B231" s="244" t="s">
        <v>275</v>
      </c>
      <c r="C231" s="244" t="s">
        <v>266</v>
      </c>
      <c r="D231" s="244">
        <v>324</v>
      </c>
      <c r="E231" s="244">
        <v>43.31</v>
      </c>
      <c r="F231" s="244">
        <v>9</v>
      </c>
      <c r="G231" s="244" t="s">
        <v>255</v>
      </c>
      <c r="H231" s="245" t="s">
        <v>232</v>
      </c>
      <c r="I231" s="245" t="s">
        <v>232</v>
      </c>
    </row>
    <row r="232" spans="1:9" s="142" customFormat="1" ht="12.75" customHeight="1">
      <c r="A232" s="244">
        <v>226</v>
      </c>
      <c r="B232" s="244" t="s">
        <v>279</v>
      </c>
      <c r="C232" s="244" t="s">
        <v>266</v>
      </c>
      <c r="D232" s="244">
        <v>325</v>
      </c>
      <c r="E232" s="244">
        <v>43.34</v>
      </c>
      <c r="F232" s="244">
        <v>9</v>
      </c>
      <c r="G232" s="244" t="s">
        <v>255</v>
      </c>
      <c r="H232" s="245" t="s">
        <v>232</v>
      </c>
      <c r="I232" s="245" t="s">
        <v>232</v>
      </c>
    </row>
    <row r="233" spans="1:9" s="142" customFormat="1" ht="12.75" customHeight="1">
      <c r="A233" s="244">
        <v>227</v>
      </c>
      <c r="B233" s="244" t="s">
        <v>292</v>
      </c>
      <c r="C233" s="244" t="s">
        <v>266</v>
      </c>
      <c r="D233" s="244">
        <v>1674</v>
      </c>
      <c r="E233" s="244">
        <v>55.870000000000005</v>
      </c>
      <c r="F233" s="244">
        <v>16</v>
      </c>
      <c r="G233" s="244" t="s">
        <v>257</v>
      </c>
      <c r="H233" s="245" t="s">
        <v>232</v>
      </c>
      <c r="I233" s="245" t="s">
        <v>232</v>
      </c>
    </row>
    <row r="234" spans="1:9" s="142" customFormat="1" ht="12.75" customHeight="1">
      <c r="A234" s="244">
        <v>228</v>
      </c>
      <c r="B234" s="244" t="s">
        <v>298</v>
      </c>
      <c r="C234" s="244" t="s">
        <v>266</v>
      </c>
      <c r="D234" s="244">
        <v>1888</v>
      </c>
      <c r="E234" s="244">
        <v>66.14</v>
      </c>
      <c r="F234" s="244">
        <v>16</v>
      </c>
      <c r="G234" s="244" t="s">
        <v>257</v>
      </c>
      <c r="H234" s="245" t="s">
        <v>232</v>
      </c>
      <c r="I234" s="245" t="s">
        <v>232</v>
      </c>
    </row>
    <row r="235" spans="1:9" s="142" customFormat="1" ht="12.75" customHeight="1">
      <c r="A235" s="244">
        <v>229</v>
      </c>
      <c r="B235" s="244" t="s">
        <v>290</v>
      </c>
      <c r="C235" s="244" t="s">
        <v>266</v>
      </c>
      <c r="D235" s="244">
        <v>1815</v>
      </c>
      <c r="E235" s="244">
        <v>57.59</v>
      </c>
      <c r="F235" s="244">
        <v>15</v>
      </c>
      <c r="G235" s="244" t="s">
        <v>257</v>
      </c>
      <c r="H235" s="245" t="s">
        <v>232</v>
      </c>
      <c r="I235" s="245" t="s">
        <v>232</v>
      </c>
    </row>
    <row r="236" spans="1:9" s="142" customFormat="1" ht="12.75" customHeight="1">
      <c r="A236" s="244">
        <v>230</v>
      </c>
      <c r="B236" s="244" t="s">
        <v>350</v>
      </c>
      <c r="C236" s="244" t="s">
        <v>278</v>
      </c>
      <c r="D236" s="244">
        <v>3764</v>
      </c>
      <c r="E236" s="244">
        <v>81.93</v>
      </c>
      <c r="F236" s="244">
        <v>20</v>
      </c>
      <c r="G236" s="244" t="s">
        <v>257</v>
      </c>
      <c r="H236" s="245" t="s">
        <v>232</v>
      </c>
      <c r="I236" s="245" t="s">
        <v>232</v>
      </c>
    </row>
    <row r="237" spans="1:9" s="142" customFormat="1" ht="12.75" customHeight="1">
      <c r="A237" s="244">
        <v>231</v>
      </c>
      <c r="B237" s="244" t="s">
        <v>298</v>
      </c>
      <c r="C237" s="244" t="s">
        <v>266</v>
      </c>
      <c r="D237" s="244">
        <v>1888</v>
      </c>
      <c r="E237" s="244">
        <v>66.14</v>
      </c>
      <c r="F237" s="244">
        <v>16</v>
      </c>
      <c r="G237" s="244" t="s">
        <v>257</v>
      </c>
      <c r="H237" s="245" t="s">
        <v>232</v>
      </c>
      <c r="I237" s="245" t="s">
        <v>232</v>
      </c>
    </row>
    <row r="238" spans="1:9" s="142" customFormat="1" ht="12.75" customHeight="1">
      <c r="A238" s="244">
        <v>232</v>
      </c>
      <c r="B238" s="244" t="s">
        <v>275</v>
      </c>
      <c r="C238" s="244" t="s">
        <v>266</v>
      </c>
      <c r="D238" s="244">
        <v>324</v>
      </c>
      <c r="E238" s="244">
        <v>43.31</v>
      </c>
      <c r="F238" s="244">
        <v>9</v>
      </c>
      <c r="G238" s="244" t="s">
        <v>255</v>
      </c>
      <c r="H238" s="245" t="s">
        <v>232</v>
      </c>
      <c r="I238" s="245" t="s">
        <v>232</v>
      </c>
    </row>
    <row r="239" spans="1:9" s="142" customFormat="1" ht="12.75" customHeight="1">
      <c r="A239" s="244">
        <v>233</v>
      </c>
      <c r="B239" s="244" t="s">
        <v>286</v>
      </c>
      <c r="C239" s="244" t="s">
        <v>266</v>
      </c>
      <c r="D239" s="244">
        <v>978.30000000000007</v>
      </c>
      <c r="E239" s="244">
        <v>53.64</v>
      </c>
      <c r="F239" s="244">
        <v>13</v>
      </c>
      <c r="G239" s="244" t="s">
        <v>257</v>
      </c>
      <c r="H239" s="245" t="s">
        <v>232</v>
      </c>
      <c r="I239" s="245" t="s">
        <v>232</v>
      </c>
    </row>
    <row r="240" spans="1:9" s="142" customFormat="1" ht="12.75" customHeight="1">
      <c r="A240" s="244">
        <v>234</v>
      </c>
      <c r="B240" s="244" t="s">
        <v>311</v>
      </c>
      <c r="C240" s="244" t="s">
        <v>266</v>
      </c>
      <c r="D240" s="244">
        <v>1815</v>
      </c>
      <c r="E240" s="244">
        <v>57.59</v>
      </c>
      <c r="F240" s="244">
        <v>15</v>
      </c>
      <c r="G240" s="244" t="s">
        <v>257</v>
      </c>
      <c r="H240" s="245" t="s">
        <v>232</v>
      </c>
      <c r="I240" s="245" t="s">
        <v>232</v>
      </c>
    </row>
    <row r="241" spans="1:9" s="142" customFormat="1" ht="12.75" customHeight="1">
      <c r="A241" s="244">
        <v>235</v>
      </c>
      <c r="B241" s="244" t="s">
        <v>279</v>
      </c>
      <c r="C241" s="244" t="s">
        <v>266</v>
      </c>
      <c r="D241" s="244">
        <v>325</v>
      </c>
      <c r="E241" s="244">
        <v>43.34</v>
      </c>
      <c r="F241" s="244">
        <v>9</v>
      </c>
      <c r="G241" s="244" t="s">
        <v>255</v>
      </c>
      <c r="H241" s="245" t="s">
        <v>232</v>
      </c>
      <c r="I241" s="245" t="s">
        <v>232</v>
      </c>
    </row>
    <row r="242" spans="1:9" s="142" customFormat="1" ht="12.75" customHeight="1">
      <c r="A242" s="244">
        <v>236</v>
      </c>
      <c r="B242" s="244" t="s">
        <v>281</v>
      </c>
      <c r="C242" s="244" t="s">
        <v>266</v>
      </c>
      <c r="D242" s="244">
        <v>2312</v>
      </c>
      <c r="E242" s="244">
        <v>62.4</v>
      </c>
      <c r="F242" s="244">
        <v>15</v>
      </c>
      <c r="G242" s="244" t="s">
        <v>257</v>
      </c>
      <c r="H242" s="245" t="s">
        <v>232</v>
      </c>
      <c r="I242" s="245" t="s">
        <v>232</v>
      </c>
    </row>
    <row r="243" spans="1:9" s="142" customFormat="1" ht="12.75" customHeight="1">
      <c r="A243" s="244">
        <v>237</v>
      </c>
      <c r="B243" s="244" t="s">
        <v>282</v>
      </c>
      <c r="C243" s="244" t="s">
        <v>266</v>
      </c>
      <c r="D243" s="244">
        <v>1943</v>
      </c>
      <c r="E243" s="244">
        <v>58.6</v>
      </c>
      <c r="F243" s="244">
        <v>16</v>
      </c>
      <c r="G243" s="244" t="s">
        <v>283</v>
      </c>
      <c r="H243" s="245" t="s">
        <v>232</v>
      </c>
      <c r="I243" s="245" t="s">
        <v>232</v>
      </c>
    </row>
    <row r="244" spans="1:9" s="142" customFormat="1" ht="12.75" customHeight="1">
      <c r="A244" s="244">
        <v>238</v>
      </c>
      <c r="B244" s="244" t="s">
        <v>285</v>
      </c>
      <c r="C244" s="244" t="s">
        <v>278</v>
      </c>
      <c r="D244" s="244">
        <v>337</v>
      </c>
      <c r="E244" s="244">
        <v>44.6</v>
      </c>
      <c r="F244" s="244">
        <v>9</v>
      </c>
      <c r="G244" s="244" t="s">
        <v>255</v>
      </c>
      <c r="H244" s="245" t="s">
        <v>232</v>
      </c>
      <c r="I244" s="245" t="s">
        <v>232</v>
      </c>
    </row>
    <row r="245" spans="1:9" s="142" customFormat="1" ht="12.75" customHeight="1">
      <c r="A245" s="244">
        <v>239</v>
      </c>
      <c r="B245" s="244" t="s">
        <v>334</v>
      </c>
      <c r="C245" s="244" t="s">
        <v>266</v>
      </c>
      <c r="D245" s="244">
        <v>182.25</v>
      </c>
      <c r="E245" s="244">
        <v>32.74</v>
      </c>
      <c r="F245" s="244">
        <v>7</v>
      </c>
      <c r="G245" s="244" t="s">
        <v>255</v>
      </c>
      <c r="H245" s="245" t="s">
        <v>232</v>
      </c>
      <c r="I245" s="245" t="s">
        <v>232</v>
      </c>
    </row>
    <row r="246" spans="1:9" s="142" customFormat="1" ht="12.75" customHeight="1">
      <c r="A246" s="244">
        <v>240</v>
      </c>
      <c r="B246" s="244" t="s">
        <v>297</v>
      </c>
      <c r="C246" s="244" t="s">
        <v>266</v>
      </c>
      <c r="D246" s="244">
        <v>495</v>
      </c>
      <c r="E246" s="244">
        <v>45.29</v>
      </c>
      <c r="F246" s="244">
        <v>11</v>
      </c>
      <c r="G246" s="244" t="s">
        <v>257</v>
      </c>
      <c r="H246" s="245" t="s">
        <v>232</v>
      </c>
      <c r="I246" s="245" t="s">
        <v>232</v>
      </c>
    </row>
    <row r="247" spans="1:9" s="142" customFormat="1" ht="12.75" customHeight="1">
      <c r="A247" s="244">
        <v>241</v>
      </c>
      <c r="B247" s="244" t="s">
        <v>300</v>
      </c>
      <c r="C247" s="244" t="s">
        <v>266</v>
      </c>
      <c r="D247" s="244">
        <v>1549</v>
      </c>
      <c r="E247" s="244">
        <v>67.210000000000008</v>
      </c>
      <c r="F247" s="244">
        <v>16</v>
      </c>
      <c r="G247" s="244" t="s">
        <v>257</v>
      </c>
      <c r="H247" s="245" t="s">
        <v>232</v>
      </c>
      <c r="I247" s="245" t="s">
        <v>232</v>
      </c>
    </row>
    <row r="248" spans="1:9" s="142" customFormat="1" ht="12.75" customHeight="1">
      <c r="A248" s="244">
        <v>242</v>
      </c>
      <c r="B248" s="244" t="s">
        <v>313</v>
      </c>
      <c r="C248" s="244" t="s">
        <v>278</v>
      </c>
      <c r="D248" s="244">
        <v>1489</v>
      </c>
      <c r="E248" s="244">
        <v>55.81</v>
      </c>
      <c r="F248" s="244">
        <v>0</v>
      </c>
      <c r="G248" s="244" t="s">
        <v>257</v>
      </c>
      <c r="H248" s="245" t="s">
        <v>232</v>
      </c>
      <c r="I248" s="245" t="s">
        <v>232</v>
      </c>
    </row>
    <row r="249" spans="1:9" s="142" customFormat="1" ht="12.75" customHeight="1">
      <c r="A249" s="244">
        <v>243</v>
      </c>
      <c r="B249" s="244" t="s">
        <v>305</v>
      </c>
      <c r="C249" s="244" t="s">
        <v>266</v>
      </c>
      <c r="D249" s="244">
        <v>337</v>
      </c>
      <c r="E249" s="244">
        <v>47.1</v>
      </c>
      <c r="F249" s="244">
        <v>8</v>
      </c>
      <c r="G249" s="244" t="s">
        <v>255</v>
      </c>
      <c r="H249" s="245" t="s">
        <v>232</v>
      </c>
      <c r="I249" s="245" t="s">
        <v>232</v>
      </c>
    </row>
    <row r="250" spans="1:9" s="142" customFormat="1" ht="12.75" customHeight="1">
      <c r="A250" s="244">
        <v>244</v>
      </c>
      <c r="B250" s="244" t="s">
        <v>274</v>
      </c>
      <c r="C250" s="244" t="s">
        <v>266</v>
      </c>
      <c r="D250" s="244">
        <v>298</v>
      </c>
      <c r="E250" s="244">
        <v>41.45</v>
      </c>
      <c r="F250" s="244">
        <v>9</v>
      </c>
      <c r="G250" s="244" t="s">
        <v>255</v>
      </c>
      <c r="H250" s="245" t="s">
        <v>232</v>
      </c>
      <c r="I250" s="245" t="s">
        <v>232</v>
      </c>
    </row>
    <row r="251" spans="1:9" s="142" customFormat="1" ht="12.75" customHeight="1">
      <c r="A251" s="244">
        <v>245</v>
      </c>
      <c r="B251" s="244" t="s">
        <v>274</v>
      </c>
      <c r="C251" s="244" t="s">
        <v>266</v>
      </c>
      <c r="D251" s="244">
        <v>298</v>
      </c>
      <c r="E251" s="244">
        <v>41.45</v>
      </c>
      <c r="F251" s="244">
        <v>9</v>
      </c>
      <c r="G251" s="244" t="s">
        <v>255</v>
      </c>
      <c r="H251" s="245" t="s">
        <v>232</v>
      </c>
      <c r="I251" s="245" t="s">
        <v>232</v>
      </c>
    </row>
    <row r="252" spans="1:9" s="142" customFormat="1" ht="12.75" customHeight="1">
      <c r="A252" s="244">
        <v>246</v>
      </c>
      <c r="B252" s="244" t="s">
        <v>274</v>
      </c>
      <c r="C252" s="244" t="s">
        <v>266</v>
      </c>
      <c r="D252" s="244">
        <v>298</v>
      </c>
      <c r="E252" s="244">
        <v>41.45</v>
      </c>
      <c r="F252" s="244">
        <v>9</v>
      </c>
      <c r="G252" s="244" t="s">
        <v>255</v>
      </c>
      <c r="H252" s="245" t="s">
        <v>232</v>
      </c>
      <c r="I252" s="245" t="s">
        <v>232</v>
      </c>
    </row>
    <row r="253" spans="1:9" s="142" customFormat="1" ht="12.75" customHeight="1">
      <c r="A253" s="244">
        <v>247</v>
      </c>
      <c r="B253" s="244" t="s">
        <v>308</v>
      </c>
      <c r="C253" s="244" t="s">
        <v>266</v>
      </c>
      <c r="D253" s="244">
        <v>495</v>
      </c>
      <c r="E253" s="244">
        <v>45.28</v>
      </c>
      <c r="F253" s="244">
        <v>11</v>
      </c>
      <c r="G253" s="244" t="s">
        <v>257</v>
      </c>
      <c r="H253" s="245" t="s">
        <v>232</v>
      </c>
      <c r="I253" s="245" t="s">
        <v>232</v>
      </c>
    </row>
    <row r="254" spans="1:9" s="142" customFormat="1" ht="12.75" customHeight="1">
      <c r="A254" s="244">
        <v>248</v>
      </c>
      <c r="B254" s="244" t="s">
        <v>301</v>
      </c>
      <c r="C254" s="244" t="s">
        <v>266</v>
      </c>
      <c r="D254" s="244">
        <v>495</v>
      </c>
      <c r="E254" s="244">
        <v>45.28</v>
      </c>
      <c r="F254" s="244">
        <v>11</v>
      </c>
      <c r="G254" s="244" t="s">
        <v>255</v>
      </c>
      <c r="H254" s="245" t="s">
        <v>232</v>
      </c>
      <c r="I254" s="245" t="s">
        <v>232</v>
      </c>
    </row>
    <row r="255" spans="1:9" s="142" customFormat="1" ht="12.75" customHeight="1">
      <c r="A255" s="244">
        <v>249</v>
      </c>
      <c r="B255" s="244" t="s">
        <v>280</v>
      </c>
      <c r="C255" s="244" t="s">
        <v>266</v>
      </c>
      <c r="D255" s="244">
        <v>1373</v>
      </c>
      <c r="E255" s="244">
        <v>52.57</v>
      </c>
      <c r="F255" s="244">
        <v>16</v>
      </c>
      <c r="G255" s="244" t="s">
        <v>257</v>
      </c>
      <c r="H255" s="245" t="s">
        <v>232</v>
      </c>
      <c r="I255" s="245" t="s">
        <v>232</v>
      </c>
    </row>
    <row r="256" spans="1:9" s="142" customFormat="1" ht="12.75" customHeight="1">
      <c r="A256" s="244">
        <v>250</v>
      </c>
      <c r="B256" s="244" t="s">
        <v>293</v>
      </c>
      <c r="C256" s="244" t="s">
        <v>266</v>
      </c>
      <c r="D256" s="244">
        <v>337</v>
      </c>
      <c r="E256" s="244">
        <v>50.24</v>
      </c>
      <c r="F256" s="244">
        <v>9</v>
      </c>
      <c r="G256" s="244" t="s">
        <v>255</v>
      </c>
      <c r="H256" s="245" t="s">
        <v>232</v>
      </c>
      <c r="I256" s="245" t="s">
        <v>232</v>
      </c>
    </row>
    <row r="257" spans="1:9" s="142" customFormat="1" ht="12.75" customHeight="1">
      <c r="A257" s="244">
        <v>251</v>
      </c>
      <c r="B257" s="244" t="s">
        <v>298</v>
      </c>
      <c r="C257" s="244" t="s">
        <v>266</v>
      </c>
      <c r="D257" s="244">
        <v>1888</v>
      </c>
      <c r="E257" s="244">
        <v>66.14</v>
      </c>
      <c r="F257" s="244">
        <v>16</v>
      </c>
      <c r="G257" s="244" t="s">
        <v>257</v>
      </c>
      <c r="H257" s="245" t="s">
        <v>232</v>
      </c>
      <c r="I257" s="245" t="s">
        <v>232</v>
      </c>
    </row>
    <row r="258" spans="1:9" s="142" customFormat="1" ht="12.75" customHeight="1">
      <c r="A258" s="244">
        <v>252</v>
      </c>
      <c r="B258" s="244" t="s">
        <v>282</v>
      </c>
      <c r="C258" s="244" t="s">
        <v>266</v>
      </c>
      <c r="D258" s="244">
        <v>1943</v>
      </c>
      <c r="E258" s="244">
        <v>58.6</v>
      </c>
      <c r="F258" s="244">
        <v>16</v>
      </c>
      <c r="G258" s="244" t="s">
        <v>283</v>
      </c>
      <c r="H258" s="245" t="s">
        <v>232</v>
      </c>
      <c r="I258" s="245" t="s">
        <v>232</v>
      </c>
    </row>
    <row r="259" spans="1:9" s="142" customFormat="1" ht="12.75" customHeight="1">
      <c r="A259" s="244">
        <v>253</v>
      </c>
      <c r="B259" s="244" t="s">
        <v>323</v>
      </c>
      <c r="C259" s="244" t="s">
        <v>324</v>
      </c>
      <c r="D259" s="244">
        <v>2514</v>
      </c>
      <c r="E259" s="244">
        <v>68.64</v>
      </c>
      <c r="F259" s="244">
        <v>17</v>
      </c>
      <c r="G259" s="244" t="s">
        <v>257</v>
      </c>
      <c r="H259" s="245" t="s">
        <v>232</v>
      </c>
      <c r="I259" s="245" t="s">
        <v>232</v>
      </c>
    </row>
    <row r="260" spans="1:9" s="142" customFormat="1" ht="12.75" customHeight="1">
      <c r="A260" s="244">
        <v>254</v>
      </c>
      <c r="B260" s="244" t="s">
        <v>274</v>
      </c>
      <c r="C260" s="244" t="s">
        <v>266</v>
      </c>
      <c r="D260" s="244">
        <v>298</v>
      </c>
      <c r="E260" s="244">
        <v>41.45</v>
      </c>
      <c r="F260" s="244">
        <v>9</v>
      </c>
      <c r="G260" s="244" t="s">
        <v>255</v>
      </c>
      <c r="H260" s="245" t="s">
        <v>232</v>
      </c>
      <c r="I260" s="245" t="s">
        <v>232</v>
      </c>
    </row>
    <row r="261" spans="1:9" s="142" customFormat="1" ht="12.75" customHeight="1">
      <c r="A261" s="244">
        <v>255</v>
      </c>
      <c r="B261" s="244" t="s">
        <v>316</v>
      </c>
      <c r="C261" s="244" t="s">
        <v>266</v>
      </c>
      <c r="D261" s="244">
        <v>4721</v>
      </c>
      <c r="E261" s="244">
        <v>110.72</v>
      </c>
      <c r="F261" s="244">
        <v>18</v>
      </c>
      <c r="G261" s="244" t="s">
        <v>227</v>
      </c>
      <c r="H261" s="245" t="s">
        <v>232</v>
      </c>
      <c r="I261" s="245" t="s">
        <v>232</v>
      </c>
    </row>
    <row r="262" spans="1:9" s="142" customFormat="1" ht="12.75" customHeight="1">
      <c r="A262" s="244">
        <v>256</v>
      </c>
      <c r="B262" s="244" t="s">
        <v>276</v>
      </c>
      <c r="C262" s="244" t="s">
        <v>266</v>
      </c>
      <c r="D262" s="244">
        <v>163.47</v>
      </c>
      <c r="E262" s="244">
        <v>32.56</v>
      </c>
      <c r="F262" s="244">
        <v>8</v>
      </c>
      <c r="G262" s="244" t="s">
        <v>255</v>
      </c>
      <c r="H262" s="245" t="s">
        <v>232</v>
      </c>
      <c r="I262" s="245" t="s">
        <v>232</v>
      </c>
    </row>
    <row r="263" spans="1:9" s="142" customFormat="1" ht="12.75" customHeight="1">
      <c r="A263" s="244">
        <v>257</v>
      </c>
      <c r="B263" s="244" t="s">
        <v>311</v>
      </c>
      <c r="C263" s="244" t="s">
        <v>266</v>
      </c>
      <c r="D263" s="244">
        <v>1815</v>
      </c>
      <c r="E263" s="244">
        <v>57.59</v>
      </c>
      <c r="F263" s="244">
        <v>15</v>
      </c>
      <c r="G263" s="244" t="s">
        <v>257</v>
      </c>
      <c r="H263" s="245" t="s">
        <v>232</v>
      </c>
      <c r="I263" s="245" t="s">
        <v>232</v>
      </c>
    </row>
    <row r="264" spans="1:9" s="142" customFormat="1" ht="12.75" customHeight="1">
      <c r="A264" s="244">
        <v>258</v>
      </c>
      <c r="B264" s="244" t="s">
        <v>351</v>
      </c>
      <c r="C264" s="244" t="s">
        <v>266</v>
      </c>
      <c r="D264" s="244">
        <v>93.13</v>
      </c>
      <c r="E264" s="244">
        <v>28.23</v>
      </c>
      <c r="F264" s="244">
        <v>6</v>
      </c>
      <c r="G264" s="244" t="s">
        <v>255</v>
      </c>
      <c r="H264" s="245" t="s">
        <v>232</v>
      </c>
      <c r="I264" s="245" t="s">
        <v>232</v>
      </c>
    </row>
    <row r="265" spans="1:9" s="142" customFormat="1" ht="12.75" customHeight="1">
      <c r="A265" s="244">
        <v>259</v>
      </c>
      <c r="B265" s="244" t="s">
        <v>275</v>
      </c>
      <c r="C265" s="244" t="s">
        <v>266</v>
      </c>
      <c r="D265" s="244">
        <v>324</v>
      </c>
      <c r="E265" s="244">
        <v>43.31</v>
      </c>
      <c r="F265" s="244">
        <v>9</v>
      </c>
      <c r="G265" s="244" t="s">
        <v>255</v>
      </c>
      <c r="H265" s="245" t="s">
        <v>232</v>
      </c>
      <c r="I265" s="245" t="s">
        <v>232</v>
      </c>
    </row>
    <row r="266" spans="1:9" s="142" customFormat="1" ht="12.75" customHeight="1">
      <c r="A266" s="244">
        <v>260</v>
      </c>
      <c r="B266" s="244" t="s">
        <v>338</v>
      </c>
      <c r="C266" s="244" t="s">
        <v>266</v>
      </c>
      <c r="D266" s="244">
        <v>1674</v>
      </c>
      <c r="E266" s="244">
        <v>56</v>
      </c>
      <c r="F266" s="244">
        <v>16</v>
      </c>
      <c r="G266" s="244" t="s">
        <v>257</v>
      </c>
      <c r="H266" s="245" t="s">
        <v>232</v>
      </c>
      <c r="I266" s="245" t="s">
        <v>232</v>
      </c>
    </row>
    <row r="267" spans="1:9" s="142" customFormat="1" ht="12.75" customHeight="1">
      <c r="A267" s="244">
        <v>261</v>
      </c>
      <c r="B267" s="244" t="s">
        <v>279</v>
      </c>
      <c r="C267" s="244" t="s">
        <v>266</v>
      </c>
      <c r="D267" s="244">
        <v>325</v>
      </c>
      <c r="E267" s="244">
        <v>43.34</v>
      </c>
      <c r="F267" s="244">
        <v>9</v>
      </c>
      <c r="G267" s="244" t="s">
        <v>255</v>
      </c>
      <c r="H267" s="245" t="s">
        <v>232</v>
      </c>
      <c r="I267" s="245" t="s">
        <v>232</v>
      </c>
    </row>
    <row r="268" spans="1:9" s="142" customFormat="1" ht="12.75" customHeight="1">
      <c r="A268" s="244">
        <v>262</v>
      </c>
      <c r="B268" s="244" t="s">
        <v>294</v>
      </c>
      <c r="C268" s="244" t="s">
        <v>266</v>
      </c>
      <c r="D268" s="244">
        <v>482</v>
      </c>
      <c r="E268" s="244">
        <v>50.38</v>
      </c>
      <c r="F268" s="244">
        <v>10</v>
      </c>
      <c r="G268" s="244" t="s">
        <v>257</v>
      </c>
      <c r="H268" s="245" t="s">
        <v>232</v>
      </c>
      <c r="I268" s="245" t="s">
        <v>232</v>
      </c>
    </row>
    <row r="269" spans="1:9" s="142" customFormat="1" ht="12.75" customHeight="1">
      <c r="A269" s="244">
        <v>263</v>
      </c>
      <c r="B269" s="244" t="s">
        <v>303</v>
      </c>
      <c r="C269" s="244" t="s">
        <v>266</v>
      </c>
      <c r="D269" s="244">
        <v>1577</v>
      </c>
      <c r="E269" s="244">
        <v>62.940000000000005</v>
      </c>
      <c r="F269" s="244">
        <v>13</v>
      </c>
      <c r="G269" s="244" t="s">
        <v>257</v>
      </c>
      <c r="H269" s="245" t="s">
        <v>232</v>
      </c>
      <c r="I269" s="245" t="s">
        <v>232</v>
      </c>
    </row>
    <row r="270" spans="1:9" s="142" customFormat="1" ht="12.75" customHeight="1">
      <c r="A270" s="244">
        <v>264</v>
      </c>
      <c r="B270" s="244" t="s">
        <v>285</v>
      </c>
      <c r="C270" s="244" t="s">
        <v>278</v>
      </c>
      <c r="D270" s="244">
        <v>337</v>
      </c>
      <c r="E270" s="244">
        <v>44.6</v>
      </c>
      <c r="F270" s="244">
        <v>9</v>
      </c>
      <c r="G270" s="244" t="s">
        <v>255</v>
      </c>
      <c r="H270" s="245" t="s">
        <v>232</v>
      </c>
      <c r="I270" s="245" t="s">
        <v>232</v>
      </c>
    </row>
    <row r="271" spans="1:9" s="142" customFormat="1" ht="12.75" customHeight="1">
      <c r="A271" s="244">
        <v>265</v>
      </c>
      <c r="B271" s="244" t="s">
        <v>307</v>
      </c>
      <c r="C271" s="244" t="s">
        <v>266</v>
      </c>
      <c r="D271" s="244">
        <v>955</v>
      </c>
      <c r="E271" s="244">
        <v>53.68</v>
      </c>
      <c r="F271" s="244">
        <v>13</v>
      </c>
      <c r="G271" s="244" t="s">
        <v>257</v>
      </c>
      <c r="H271" s="245" t="s">
        <v>232</v>
      </c>
      <c r="I271" s="245" t="s">
        <v>232</v>
      </c>
    </row>
    <row r="272" spans="1:9" s="142" customFormat="1" ht="12.75" customHeight="1">
      <c r="A272" s="244">
        <v>266</v>
      </c>
      <c r="B272" s="244" t="s">
        <v>352</v>
      </c>
      <c r="C272" s="244" t="s">
        <v>266</v>
      </c>
      <c r="D272" s="244">
        <v>359</v>
      </c>
      <c r="E272" s="244">
        <v>43.71</v>
      </c>
      <c r="F272" s="244">
        <v>12</v>
      </c>
      <c r="G272" s="244" t="s">
        <v>255</v>
      </c>
      <c r="H272" s="245" t="s">
        <v>232</v>
      </c>
      <c r="I272" s="245" t="s">
        <v>232</v>
      </c>
    </row>
    <row r="273" spans="1:9" s="142" customFormat="1" ht="12.75" customHeight="1">
      <c r="A273" s="244">
        <v>267</v>
      </c>
      <c r="B273" s="244" t="s">
        <v>320</v>
      </c>
      <c r="C273" s="244" t="s">
        <v>321</v>
      </c>
      <c r="D273" s="244">
        <v>2466</v>
      </c>
      <c r="E273" s="244">
        <v>65.89</v>
      </c>
      <c r="F273" s="244">
        <v>17</v>
      </c>
      <c r="G273" s="244" t="s">
        <v>257</v>
      </c>
      <c r="H273" s="245" t="s">
        <v>232</v>
      </c>
      <c r="I273" s="245" t="s">
        <v>232</v>
      </c>
    </row>
    <row r="274" spans="1:9" s="142" customFormat="1" ht="12.75" customHeight="1">
      <c r="A274" s="244">
        <v>268</v>
      </c>
      <c r="B274" s="244" t="s">
        <v>297</v>
      </c>
      <c r="C274" s="244" t="s">
        <v>266</v>
      </c>
      <c r="D274" s="244">
        <v>495</v>
      </c>
      <c r="E274" s="244">
        <v>45.29</v>
      </c>
      <c r="F274" s="244">
        <v>11</v>
      </c>
      <c r="G274" s="244" t="s">
        <v>257</v>
      </c>
      <c r="H274" s="245" t="s">
        <v>232</v>
      </c>
      <c r="I274" s="245" t="s">
        <v>232</v>
      </c>
    </row>
    <row r="275" spans="1:9" s="142" customFormat="1" ht="12.75" customHeight="1">
      <c r="A275" s="244">
        <v>269</v>
      </c>
      <c r="B275" s="244" t="s">
        <v>303</v>
      </c>
      <c r="C275" s="244" t="s">
        <v>266</v>
      </c>
      <c r="D275" s="244">
        <v>1577</v>
      </c>
      <c r="E275" s="244">
        <v>62.940000000000005</v>
      </c>
      <c r="F275" s="244">
        <v>13</v>
      </c>
      <c r="G275" s="244" t="s">
        <v>257</v>
      </c>
      <c r="H275" s="245" t="s">
        <v>232</v>
      </c>
      <c r="I275" s="245" t="s">
        <v>232</v>
      </c>
    </row>
    <row r="276" spans="1:9" s="142" customFormat="1" ht="12.75" customHeight="1">
      <c r="A276" s="244">
        <v>270</v>
      </c>
      <c r="B276" s="244" t="s">
        <v>313</v>
      </c>
      <c r="C276" s="244" t="s">
        <v>278</v>
      </c>
      <c r="D276" s="244">
        <v>1489</v>
      </c>
      <c r="E276" s="244">
        <v>55.81</v>
      </c>
      <c r="F276" s="244">
        <v>0</v>
      </c>
      <c r="G276" s="244" t="s">
        <v>257</v>
      </c>
      <c r="H276" s="245" t="s">
        <v>232</v>
      </c>
      <c r="I276" s="245" t="s">
        <v>232</v>
      </c>
    </row>
    <row r="277" spans="1:9" s="142" customFormat="1" ht="12.75" customHeight="1">
      <c r="A277" s="244">
        <v>271</v>
      </c>
      <c r="B277" s="244" t="s">
        <v>281</v>
      </c>
      <c r="C277" s="244" t="s">
        <v>266</v>
      </c>
      <c r="D277" s="244">
        <v>2312</v>
      </c>
      <c r="E277" s="244">
        <v>62.4</v>
      </c>
      <c r="F277" s="244">
        <v>15</v>
      </c>
      <c r="G277" s="244" t="s">
        <v>257</v>
      </c>
      <c r="H277" s="245" t="s">
        <v>232</v>
      </c>
      <c r="I277" s="245" t="s">
        <v>232</v>
      </c>
    </row>
    <row r="278" spans="1:9" s="142" customFormat="1" ht="12.75" customHeight="1">
      <c r="A278" s="244">
        <v>272</v>
      </c>
      <c r="B278" s="244" t="s">
        <v>330</v>
      </c>
      <c r="C278" s="244" t="s">
        <v>266</v>
      </c>
      <c r="D278" s="244">
        <v>1571</v>
      </c>
      <c r="E278" s="244">
        <v>52.7</v>
      </c>
      <c r="F278" s="244">
        <v>14</v>
      </c>
      <c r="G278" s="244" t="s">
        <v>257</v>
      </c>
      <c r="H278" s="245" t="s">
        <v>232</v>
      </c>
      <c r="I278" s="245" t="s">
        <v>232</v>
      </c>
    </row>
    <row r="279" spans="1:9" s="142" customFormat="1" ht="12.75" customHeight="1">
      <c r="A279" s="244">
        <v>273</v>
      </c>
      <c r="B279" s="244" t="s">
        <v>300</v>
      </c>
      <c r="C279" s="244" t="s">
        <v>266</v>
      </c>
      <c r="D279" s="244">
        <v>1549</v>
      </c>
      <c r="E279" s="244">
        <v>67.210000000000008</v>
      </c>
      <c r="F279" s="244">
        <v>16</v>
      </c>
      <c r="G279" s="244" t="s">
        <v>257</v>
      </c>
      <c r="H279" s="245" t="s">
        <v>232</v>
      </c>
      <c r="I279" s="245" t="s">
        <v>232</v>
      </c>
    </row>
    <row r="280" spans="1:9" s="142" customFormat="1" ht="12.75" customHeight="1">
      <c r="A280" s="244">
        <v>274</v>
      </c>
      <c r="B280" s="244" t="s">
        <v>284</v>
      </c>
      <c r="C280" s="244" t="s">
        <v>266</v>
      </c>
      <c r="D280" s="244">
        <v>2542</v>
      </c>
      <c r="E280" s="244">
        <v>67.930000000000007</v>
      </c>
      <c r="F280" s="244">
        <v>17</v>
      </c>
      <c r="G280" s="244" t="s">
        <v>257</v>
      </c>
      <c r="H280" s="245" t="s">
        <v>232</v>
      </c>
      <c r="I280" s="245" t="s">
        <v>232</v>
      </c>
    </row>
    <row r="281" spans="1:9" s="142" customFormat="1" ht="12.75" customHeight="1">
      <c r="A281" s="244">
        <v>275</v>
      </c>
      <c r="B281" s="244" t="s">
        <v>285</v>
      </c>
      <c r="C281" s="244" t="s">
        <v>278</v>
      </c>
      <c r="D281" s="244">
        <v>337</v>
      </c>
      <c r="E281" s="244">
        <v>44.6</v>
      </c>
      <c r="F281" s="244">
        <v>9</v>
      </c>
      <c r="G281" s="244" t="s">
        <v>255</v>
      </c>
      <c r="H281" s="245" t="s">
        <v>232</v>
      </c>
      <c r="I281" s="245" t="s">
        <v>232</v>
      </c>
    </row>
    <row r="282" spans="1:9" s="142" customFormat="1" ht="12.75" customHeight="1">
      <c r="A282" s="244">
        <v>276</v>
      </c>
      <c r="B282" s="244" t="s">
        <v>330</v>
      </c>
      <c r="C282" s="244" t="s">
        <v>266</v>
      </c>
      <c r="D282" s="244">
        <v>1571</v>
      </c>
      <c r="E282" s="244">
        <v>52.7</v>
      </c>
      <c r="F282" s="244">
        <v>14</v>
      </c>
      <c r="G282" s="244" t="s">
        <v>257</v>
      </c>
      <c r="H282" s="245" t="s">
        <v>232</v>
      </c>
      <c r="I282" s="245" t="s">
        <v>232</v>
      </c>
    </row>
    <row r="283" spans="1:9" s="142" customFormat="1" ht="12.75" customHeight="1">
      <c r="A283" s="244">
        <v>277</v>
      </c>
      <c r="B283" s="244" t="s">
        <v>305</v>
      </c>
      <c r="C283" s="244" t="s">
        <v>266</v>
      </c>
      <c r="D283" s="244">
        <v>337</v>
      </c>
      <c r="E283" s="244">
        <v>47.1</v>
      </c>
      <c r="F283" s="244">
        <v>8</v>
      </c>
      <c r="G283" s="244" t="s">
        <v>255</v>
      </c>
      <c r="H283" s="245" t="s">
        <v>232</v>
      </c>
      <c r="I283" s="245" t="s">
        <v>232</v>
      </c>
    </row>
    <row r="284" spans="1:9" s="142" customFormat="1" ht="12.75" customHeight="1">
      <c r="A284" s="244">
        <v>278</v>
      </c>
      <c r="B284" s="244" t="s">
        <v>274</v>
      </c>
      <c r="C284" s="244" t="s">
        <v>266</v>
      </c>
      <c r="D284" s="244">
        <v>298</v>
      </c>
      <c r="E284" s="244">
        <v>41.45</v>
      </c>
      <c r="F284" s="244">
        <v>9</v>
      </c>
      <c r="G284" s="244" t="s">
        <v>255</v>
      </c>
      <c r="H284" s="245" t="s">
        <v>232</v>
      </c>
      <c r="I284" s="245" t="s">
        <v>232</v>
      </c>
    </row>
    <row r="285" spans="1:9" s="142" customFormat="1" ht="12.75" customHeight="1">
      <c r="A285" s="244">
        <v>279</v>
      </c>
      <c r="B285" s="244" t="s">
        <v>275</v>
      </c>
      <c r="C285" s="244" t="s">
        <v>266</v>
      </c>
      <c r="D285" s="244">
        <v>324</v>
      </c>
      <c r="E285" s="244">
        <v>43.31</v>
      </c>
      <c r="F285" s="244">
        <v>9</v>
      </c>
      <c r="G285" s="244" t="s">
        <v>255</v>
      </c>
      <c r="H285" s="245" t="s">
        <v>232</v>
      </c>
      <c r="I285" s="245" t="s">
        <v>232</v>
      </c>
    </row>
    <row r="286" spans="1:9" s="142" customFormat="1" ht="12.75" customHeight="1">
      <c r="A286" s="244">
        <v>280</v>
      </c>
      <c r="B286" s="244" t="s">
        <v>274</v>
      </c>
      <c r="C286" s="244" t="s">
        <v>266</v>
      </c>
      <c r="D286" s="244">
        <v>298</v>
      </c>
      <c r="E286" s="244">
        <v>41.45</v>
      </c>
      <c r="F286" s="244">
        <v>9</v>
      </c>
      <c r="G286" s="244" t="s">
        <v>255</v>
      </c>
      <c r="H286" s="245" t="s">
        <v>232</v>
      </c>
      <c r="I286" s="245" t="s">
        <v>232</v>
      </c>
    </row>
    <row r="287" spans="1:9" s="142" customFormat="1" ht="12.75" customHeight="1">
      <c r="A287" s="244">
        <v>281</v>
      </c>
      <c r="B287" s="244" t="s">
        <v>302</v>
      </c>
      <c r="C287" s="244" t="s">
        <v>266</v>
      </c>
      <c r="D287" s="244">
        <v>163.57</v>
      </c>
      <c r="E287" s="244">
        <v>32.56</v>
      </c>
      <c r="F287" s="244">
        <v>8</v>
      </c>
      <c r="G287" s="244" t="s">
        <v>255</v>
      </c>
      <c r="H287" s="245" t="s">
        <v>232</v>
      </c>
      <c r="I287" s="245" t="s">
        <v>232</v>
      </c>
    </row>
    <row r="288" spans="1:9" s="142" customFormat="1" ht="12.75" customHeight="1">
      <c r="A288" s="244">
        <v>282</v>
      </c>
      <c r="B288" s="244" t="s">
        <v>343</v>
      </c>
      <c r="C288" s="244" t="s">
        <v>266</v>
      </c>
      <c r="D288" s="244">
        <v>1238</v>
      </c>
      <c r="E288" s="244">
        <v>61.9</v>
      </c>
      <c r="F288" s="244">
        <v>14</v>
      </c>
      <c r="G288" s="244" t="s">
        <v>257</v>
      </c>
      <c r="H288" s="245" t="s">
        <v>232</v>
      </c>
      <c r="I288" s="245" t="s">
        <v>232</v>
      </c>
    </row>
    <row r="289" spans="1:9" s="142" customFormat="1" ht="12.75" customHeight="1">
      <c r="A289" s="244">
        <v>283</v>
      </c>
      <c r="B289" s="244" t="s">
        <v>284</v>
      </c>
      <c r="C289" s="244" t="s">
        <v>266</v>
      </c>
      <c r="D289" s="244">
        <v>2542</v>
      </c>
      <c r="E289" s="244">
        <v>67.930000000000007</v>
      </c>
      <c r="F289" s="244">
        <v>17</v>
      </c>
      <c r="G289" s="244" t="s">
        <v>257</v>
      </c>
      <c r="H289" s="245" t="s">
        <v>232</v>
      </c>
      <c r="I289" s="245" t="s">
        <v>232</v>
      </c>
    </row>
    <row r="290" spans="1:9" s="142" customFormat="1" ht="12.75" customHeight="1">
      <c r="A290" s="244">
        <v>284</v>
      </c>
      <c r="B290" s="244" t="s">
        <v>281</v>
      </c>
      <c r="C290" s="244" t="s">
        <v>266</v>
      </c>
      <c r="D290" s="244">
        <v>2312</v>
      </c>
      <c r="E290" s="244">
        <v>62.4</v>
      </c>
      <c r="F290" s="244">
        <v>15</v>
      </c>
      <c r="G290" s="244" t="s">
        <v>257</v>
      </c>
      <c r="H290" s="245" t="s">
        <v>232</v>
      </c>
      <c r="I290" s="245" t="s">
        <v>232</v>
      </c>
    </row>
    <row r="291" spans="1:9" s="142" customFormat="1" ht="12.75" customHeight="1">
      <c r="A291" s="244">
        <v>285</v>
      </c>
      <c r="B291" s="244" t="s">
        <v>274</v>
      </c>
      <c r="C291" s="244" t="s">
        <v>266</v>
      </c>
      <c r="D291" s="244">
        <v>298</v>
      </c>
      <c r="E291" s="244">
        <v>41.45</v>
      </c>
      <c r="F291" s="244">
        <v>9</v>
      </c>
      <c r="G291" s="244" t="s">
        <v>255</v>
      </c>
      <c r="H291" s="245" t="s">
        <v>232</v>
      </c>
      <c r="I291" s="245" t="s">
        <v>232</v>
      </c>
    </row>
    <row r="292" spans="1:9" s="142" customFormat="1" ht="12.75" customHeight="1">
      <c r="A292" s="244">
        <v>286</v>
      </c>
      <c r="B292" s="244" t="s">
        <v>304</v>
      </c>
      <c r="C292" s="244" t="s">
        <v>266</v>
      </c>
      <c r="D292" s="244">
        <v>1517</v>
      </c>
      <c r="E292" s="244">
        <v>52.27</v>
      </c>
      <c r="F292" s="244">
        <v>14</v>
      </c>
      <c r="G292" s="244" t="s">
        <v>257</v>
      </c>
      <c r="H292" s="245" t="s">
        <v>232</v>
      </c>
      <c r="I292" s="245" t="s">
        <v>232</v>
      </c>
    </row>
    <row r="293" spans="1:9" s="142" customFormat="1" ht="12.75" customHeight="1">
      <c r="A293" s="244">
        <v>287</v>
      </c>
      <c r="B293" s="244" t="s">
        <v>274</v>
      </c>
      <c r="C293" s="244" t="s">
        <v>266</v>
      </c>
      <c r="D293" s="244">
        <v>298</v>
      </c>
      <c r="E293" s="244">
        <v>41.45</v>
      </c>
      <c r="F293" s="244">
        <v>9</v>
      </c>
      <c r="G293" s="244" t="s">
        <v>255</v>
      </c>
      <c r="H293" s="245" t="s">
        <v>232</v>
      </c>
      <c r="I293" s="245" t="s">
        <v>232</v>
      </c>
    </row>
    <row r="294" spans="1:9" s="142" customFormat="1" ht="12.75" customHeight="1">
      <c r="A294" s="244">
        <v>288</v>
      </c>
      <c r="B294" s="244" t="s">
        <v>291</v>
      </c>
      <c r="C294" s="244" t="s">
        <v>266</v>
      </c>
      <c r="D294" s="244">
        <v>1922</v>
      </c>
      <c r="E294" s="244">
        <v>58.63</v>
      </c>
      <c r="F294" s="244">
        <v>12</v>
      </c>
      <c r="G294" s="244" t="s">
        <v>257</v>
      </c>
      <c r="H294" s="245" t="s">
        <v>232</v>
      </c>
      <c r="I294" s="245" t="s">
        <v>232</v>
      </c>
    </row>
    <row r="295" spans="1:9" s="142" customFormat="1" ht="12.75" customHeight="1">
      <c r="A295" s="244">
        <v>289</v>
      </c>
      <c r="B295" s="244" t="s">
        <v>297</v>
      </c>
      <c r="C295" s="244" t="s">
        <v>266</v>
      </c>
      <c r="D295" s="244">
        <v>495</v>
      </c>
      <c r="E295" s="244">
        <v>45.29</v>
      </c>
      <c r="F295" s="244">
        <v>11</v>
      </c>
      <c r="G295" s="244" t="s">
        <v>257</v>
      </c>
      <c r="H295" s="245" t="s">
        <v>232</v>
      </c>
      <c r="I295" s="245" t="s">
        <v>232</v>
      </c>
    </row>
    <row r="296" spans="1:9" s="142" customFormat="1" ht="12.75" customHeight="1">
      <c r="A296" s="244">
        <v>290</v>
      </c>
      <c r="B296" s="244" t="s">
        <v>316</v>
      </c>
      <c r="C296" s="244" t="s">
        <v>266</v>
      </c>
      <c r="D296" s="244">
        <v>4721</v>
      </c>
      <c r="E296" s="244">
        <v>110.72</v>
      </c>
      <c r="F296" s="244">
        <v>18</v>
      </c>
      <c r="G296" s="244" t="s">
        <v>227</v>
      </c>
      <c r="H296" s="245" t="s">
        <v>232</v>
      </c>
      <c r="I296" s="245" t="s">
        <v>232</v>
      </c>
    </row>
    <row r="297" spans="1:9" s="142" customFormat="1" ht="12.75" customHeight="1">
      <c r="A297" s="244">
        <v>291</v>
      </c>
      <c r="B297" s="244" t="s">
        <v>293</v>
      </c>
      <c r="C297" s="244" t="s">
        <v>266</v>
      </c>
      <c r="D297" s="244">
        <v>337</v>
      </c>
      <c r="E297" s="244">
        <v>50.24</v>
      </c>
      <c r="F297" s="244">
        <v>9</v>
      </c>
      <c r="G297" s="244" t="s">
        <v>255</v>
      </c>
      <c r="H297" s="245" t="s">
        <v>232</v>
      </c>
      <c r="I297" s="245" t="s">
        <v>232</v>
      </c>
    </row>
    <row r="298" spans="1:9" s="142" customFormat="1" ht="12.75" customHeight="1">
      <c r="A298" s="244">
        <v>292</v>
      </c>
      <c r="B298" s="244" t="s">
        <v>275</v>
      </c>
      <c r="C298" s="244" t="s">
        <v>266</v>
      </c>
      <c r="D298" s="244">
        <v>324</v>
      </c>
      <c r="E298" s="244">
        <v>43.31</v>
      </c>
      <c r="F298" s="244">
        <v>9</v>
      </c>
      <c r="G298" s="244" t="s">
        <v>255</v>
      </c>
      <c r="H298" s="245" t="s">
        <v>232</v>
      </c>
      <c r="I298" s="245" t="s">
        <v>232</v>
      </c>
    </row>
    <row r="299" spans="1:9" s="142" customFormat="1" ht="12.75" customHeight="1">
      <c r="A299" s="244">
        <v>293</v>
      </c>
      <c r="B299" s="244" t="s">
        <v>310</v>
      </c>
      <c r="C299" s="244" t="s">
        <v>266</v>
      </c>
      <c r="D299" s="244">
        <v>1765</v>
      </c>
      <c r="E299" s="244">
        <v>57.120000000000005</v>
      </c>
      <c r="F299" s="244">
        <v>16</v>
      </c>
      <c r="G299" s="244" t="s">
        <v>257</v>
      </c>
      <c r="H299" s="245" t="s">
        <v>232</v>
      </c>
      <c r="I299" s="245" t="s">
        <v>232</v>
      </c>
    </row>
    <row r="300" spans="1:9" s="142" customFormat="1" ht="12.75" customHeight="1">
      <c r="A300" s="244">
        <v>294</v>
      </c>
      <c r="B300" s="244" t="s">
        <v>305</v>
      </c>
      <c r="C300" s="244" t="s">
        <v>266</v>
      </c>
      <c r="D300" s="244">
        <v>337</v>
      </c>
      <c r="E300" s="244">
        <v>47.1</v>
      </c>
      <c r="F300" s="244">
        <v>8</v>
      </c>
      <c r="G300" s="244" t="s">
        <v>255</v>
      </c>
      <c r="H300" s="245" t="s">
        <v>232</v>
      </c>
      <c r="I300" s="245" t="s">
        <v>232</v>
      </c>
    </row>
    <row r="301" spans="1:9" s="142" customFormat="1" ht="12.75" customHeight="1">
      <c r="A301" s="244">
        <v>295</v>
      </c>
      <c r="B301" s="244" t="s">
        <v>308</v>
      </c>
      <c r="C301" s="244" t="s">
        <v>266</v>
      </c>
      <c r="D301" s="244">
        <v>495</v>
      </c>
      <c r="E301" s="244">
        <v>45.28</v>
      </c>
      <c r="F301" s="244">
        <v>11</v>
      </c>
      <c r="G301" s="244" t="s">
        <v>257</v>
      </c>
      <c r="H301" s="245" t="s">
        <v>232</v>
      </c>
      <c r="I301" s="245" t="s">
        <v>232</v>
      </c>
    </row>
    <row r="302" spans="1:9" s="142" customFormat="1" ht="12.75" customHeight="1">
      <c r="A302" s="244">
        <v>296</v>
      </c>
      <c r="B302" s="244" t="s">
        <v>293</v>
      </c>
      <c r="C302" s="244" t="s">
        <v>266</v>
      </c>
      <c r="D302" s="244">
        <v>337</v>
      </c>
      <c r="E302" s="244">
        <v>50.24</v>
      </c>
      <c r="F302" s="244">
        <v>9</v>
      </c>
      <c r="G302" s="244" t="s">
        <v>255</v>
      </c>
      <c r="H302" s="245" t="s">
        <v>232</v>
      </c>
      <c r="I302" s="245" t="s">
        <v>232</v>
      </c>
    </row>
    <row r="303" spans="1:9" s="142" customFormat="1" ht="12.75" customHeight="1">
      <c r="A303" s="244">
        <v>297</v>
      </c>
      <c r="B303" s="244" t="s">
        <v>296</v>
      </c>
      <c r="C303" s="244" t="s">
        <v>278</v>
      </c>
      <c r="D303" s="244">
        <v>1508</v>
      </c>
      <c r="E303" s="244">
        <v>62.940000000000005</v>
      </c>
      <c r="F303" s="244">
        <v>14</v>
      </c>
      <c r="G303" s="244" t="s">
        <v>257</v>
      </c>
      <c r="H303" s="245" t="s">
        <v>232</v>
      </c>
      <c r="I303" s="245" t="s">
        <v>232</v>
      </c>
    </row>
    <row r="304" spans="1:9" s="142" customFormat="1" ht="12.75" customHeight="1">
      <c r="A304" s="244">
        <v>298</v>
      </c>
      <c r="B304" s="244" t="s">
        <v>353</v>
      </c>
      <c r="C304" s="244" t="s">
        <v>266</v>
      </c>
      <c r="D304" s="244">
        <v>2921</v>
      </c>
      <c r="E304" s="244">
        <v>68.95</v>
      </c>
      <c r="F304" s="244">
        <v>18</v>
      </c>
      <c r="G304" s="244" t="s">
        <v>257</v>
      </c>
      <c r="H304" s="245" t="s">
        <v>232</v>
      </c>
      <c r="I304" s="245" t="s">
        <v>232</v>
      </c>
    </row>
    <row r="305" spans="1:9" s="142" customFormat="1" ht="12.75" customHeight="1">
      <c r="A305" s="244">
        <v>299</v>
      </c>
      <c r="B305" s="244" t="s">
        <v>294</v>
      </c>
      <c r="C305" s="244" t="s">
        <v>266</v>
      </c>
      <c r="D305" s="244">
        <v>482</v>
      </c>
      <c r="E305" s="244">
        <v>50.38</v>
      </c>
      <c r="F305" s="244">
        <v>10</v>
      </c>
      <c r="G305" s="244" t="s">
        <v>257</v>
      </c>
      <c r="H305" s="245" t="s">
        <v>232</v>
      </c>
      <c r="I305" s="245" t="s">
        <v>232</v>
      </c>
    </row>
    <row r="306" spans="1:9" s="142" customFormat="1" ht="12.75" customHeight="1">
      <c r="A306" s="244">
        <v>300</v>
      </c>
      <c r="B306" s="244" t="s">
        <v>307</v>
      </c>
      <c r="C306" s="244" t="s">
        <v>266</v>
      </c>
      <c r="D306" s="244">
        <v>955</v>
      </c>
      <c r="E306" s="244">
        <v>53.68</v>
      </c>
      <c r="F306" s="244">
        <v>13</v>
      </c>
      <c r="G306" s="244" t="s">
        <v>257</v>
      </c>
      <c r="H306" s="245" t="s">
        <v>232</v>
      </c>
      <c r="I306" s="245" t="s">
        <v>232</v>
      </c>
    </row>
    <row r="307" spans="1:9" s="142" customFormat="1" ht="12.75" customHeight="1">
      <c r="A307" s="244">
        <v>301</v>
      </c>
      <c r="B307" s="244" t="s">
        <v>274</v>
      </c>
      <c r="C307" s="244" t="s">
        <v>266</v>
      </c>
      <c r="D307" s="244">
        <v>298</v>
      </c>
      <c r="E307" s="244">
        <v>41.45</v>
      </c>
      <c r="F307" s="244">
        <v>9</v>
      </c>
      <c r="G307" s="244" t="s">
        <v>255</v>
      </c>
      <c r="H307" s="245" t="s">
        <v>232</v>
      </c>
      <c r="I307" s="245" t="s">
        <v>232</v>
      </c>
    </row>
    <row r="308" spans="1:9" s="142" customFormat="1" ht="12.75" customHeight="1">
      <c r="A308" s="244">
        <v>302</v>
      </c>
      <c r="B308" s="244" t="s">
        <v>332</v>
      </c>
      <c r="C308" s="244" t="s">
        <v>266</v>
      </c>
      <c r="D308" s="244">
        <v>2871</v>
      </c>
      <c r="E308" s="244">
        <v>68.8</v>
      </c>
      <c r="F308" s="244">
        <v>17</v>
      </c>
      <c r="G308" s="244" t="s">
        <v>257</v>
      </c>
      <c r="H308" s="245" t="s">
        <v>232</v>
      </c>
      <c r="I308" s="245" t="s">
        <v>232</v>
      </c>
    </row>
    <row r="309" spans="1:9" s="142" customFormat="1" ht="12.75" customHeight="1">
      <c r="A309" s="244">
        <v>303</v>
      </c>
      <c r="B309" s="244" t="s">
        <v>285</v>
      </c>
      <c r="C309" s="244" t="s">
        <v>278</v>
      </c>
      <c r="D309" s="244">
        <v>337</v>
      </c>
      <c r="E309" s="244">
        <v>44.6</v>
      </c>
      <c r="F309" s="244">
        <v>9</v>
      </c>
      <c r="G309" s="244" t="s">
        <v>255</v>
      </c>
      <c r="H309" s="245" t="s">
        <v>232</v>
      </c>
      <c r="I309" s="245" t="s">
        <v>232</v>
      </c>
    </row>
    <row r="310" spans="1:9" s="142" customFormat="1" ht="12.75" customHeight="1">
      <c r="A310" s="244">
        <v>304</v>
      </c>
      <c r="B310" s="244" t="s">
        <v>274</v>
      </c>
      <c r="C310" s="244" t="s">
        <v>266</v>
      </c>
      <c r="D310" s="244">
        <v>298</v>
      </c>
      <c r="E310" s="244">
        <v>41.45</v>
      </c>
      <c r="F310" s="244">
        <v>9</v>
      </c>
      <c r="G310" s="244" t="s">
        <v>255</v>
      </c>
      <c r="H310" s="245" t="s">
        <v>232</v>
      </c>
      <c r="I310" s="245" t="s">
        <v>232</v>
      </c>
    </row>
    <row r="311" spans="1:9" s="142" customFormat="1" ht="12.75" customHeight="1">
      <c r="A311" s="244">
        <v>305</v>
      </c>
      <c r="B311" s="244" t="s">
        <v>305</v>
      </c>
      <c r="C311" s="244" t="s">
        <v>266</v>
      </c>
      <c r="D311" s="244">
        <v>337</v>
      </c>
      <c r="E311" s="244">
        <v>47.1</v>
      </c>
      <c r="F311" s="244">
        <v>8</v>
      </c>
      <c r="G311" s="244" t="s">
        <v>255</v>
      </c>
      <c r="H311" s="245" t="s">
        <v>232</v>
      </c>
      <c r="I311" s="245" t="s">
        <v>232</v>
      </c>
    </row>
    <row r="312" spans="1:9" s="142" customFormat="1" ht="12.75" customHeight="1">
      <c r="A312" s="244">
        <v>306</v>
      </c>
      <c r="B312" s="244" t="s">
        <v>354</v>
      </c>
      <c r="C312" s="244" t="s">
        <v>266</v>
      </c>
      <c r="D312" s="244">
        <v>1523</v>
      </c>
      <c r="E312" s="244">
        <v>54.120000000000005</v>
      </c>
      <c r="F312" s="244">
        <v>15</v>
      </c>
      <c r="G312" s="244" t="s">
        <v>257</v>
      </c>
      <c r="H312" s="245" t="s">
        <v>232</v>
      </c>
      <c r="I312" s="245" t="s">
        <v>232</v>
      </c>
    </row>
    <row r="313" spans="1:9" s="142" customFormat="1" ht="12.75" customHeight="1">
      <c r="A313" s="244">
        <v>307</v>
      </c>
      <c r="B313" s="244" t="s">
        <v>299</v>
      </c>
      <c r="C313" s="244" t="s">
        <v>266</v>
      </c>
      <c r="D313" s="244">
        <v>465</v>
      </c>
      <c r="E313" s="244">
        <v>34.840000000000003</v>
      </c>
      <c r="F313" s="244">
        <v>11</v>
      </c>
      <c r="G313" s="244" t="s">
        <v>288</v>
      </c>
      <c r="H313" s="245" t="s">
        <v>232</v>
      </c>
      <c r="I313" s="245" t="s">
        <v>232</v>
      </c>
    </row>
    <row r="314" spans="1:9" s="142" customFormat="1" ht="12.75" customHeight="1">
      <c r="A314" s="244">
        <v>308</v>
      </c>
      <c r="B314" s="244" t="s">
        <v>355</v>
      </c>
      <c r="C314" s="244" t="s">
        <v>266</v>
      </c>
      <c r="D314" s="244">
        <v>4067</v>
      </c>
      <c r="E314" s="244">
        <v>87.78</v>
      </c>
      <c r="F314" s="244">
        <v>27</v>
      </c>
      <c r="G314" s="244" t="s">
        <v>349</v>
      </c>
      <c r="H314" s="245" t="s">
        <v>232</v>
      </c>
      <c r="I314" s="245" t="s">
        <v>232</v>
      </c>
    </row>
    <row r="315" spans="1:9" s="142" customFormat="1" ht="12.75" customHeight="1">
      <c r="A315" s="244">
        <v>309</v>
      </c>
      <c r="B315" s="244" t="s">
        <v>279</v>
      </c>
      <c r="C315" s="244" t="s">
        <v>266</v>
      </c>
      <c r="D315" s="244">
        <v>325</v>
      </c>
      <c r="E315" s="244">
        <v>43.34</v>
      </c>
      <c r="F315" s="244">
        <v>9</v>
      </c>
      <c r="G315" s="244" t="s">
        <v>255</v>
      </c>
      <c r="H315" s="245" t="s">
        <v>232</v>
      </c>
      <c r="I315" s="245" t="s">
        <v>232</v>
      </c>
    </row>
    <row r="316" spans="1:9" s="142" customFormat="1" ht="12.75" customHeight="1">
      <c r="A316" s="244">
        <v>310</v>
      </c>
      <c r="B316" s="244" t="s">
        <v>337</v>
      </c>
      <c r="C316" s="244" t="s">
        <v>278</v>
      </c>
      <c r="D316" s="244">
        <v>1235</v>
      </c>
      <c r="E316" s="244">
        <v>61.9</v>
      </c>
      <c r="F316" s="244">
        <v>14</v>
      </c>
      <c r="G316" s="244" t="s">
        <v>257</v>
      </c>
      <c r="H316" s="245" t="s">
        <v>232</v>
      </c>
      <c r="I316" s="245" t="s">
        <v>232</v>
      </c>
    </row>
    <row r="317" spans="1:9" s="142" customFormat="1" ht="12.75" customHeight="1">
      <c r="A317" s="244">
        <v>311</v>
      </c>
      <c r="B317" s="244" t="s">
        <v>280</v>
      </c>
      <c r="C317" s="244" t="s">
        <v>266</v>
      </c>
      <c r="D317" s="244">
        <v>1373</v>
      </c>
      <c r="E317" s="244">
        <v>52.57</v>
      </c>
      <c r="F317" s="244">
        <v>16</v>
      </c>
      <c r="G317" s="244" t="s">
        <v>257</v>
      </c>
      <c r="H317" s="245" t="s">
        <v>232</v>
      </c>
      <c r="I317" s="245" t="s">
        <v>232</v>
      </c>
    </row>
    <row r="318" spans="1:9">
      <c r="A318" s="246"/>
      <c r="B318" s="246"/>
      <c r="C318" s="246"/>
      <c r="D318" s="246"/>
      <c r="E318" s="246"/>
      <c r="F318" s="246"/>
      <c r="G318" s="246"/>
    </row>
    <row r="319" spans="1:9">
      <c r="A319" s="246"/>
    </row>
    <row r="320" spans="1:9">
      <c r="A320" s="246"/>
    </row>
    <row r="321" spans="2:8">
      <c r="B321" s="246"/>
      <c r="C321" s="246"/>
      <c r="D321" s="246"/>
      <c r="E321" s="246"/>
      <c r="F321" s="246"/>
      <c r="G321" s="246"/>
    </row>
    <row r="323" spans="2:8">
      <c r="H323" s="219" t="s">
        <v>176</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  </vt:lpstr>
      <vt:lpstr>MPM03A (2)</vt:lpstr>
      <vt:lpstr>MPM03A (3)</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2011-09-08T16:18:04Z</cp:lastPrinted>
  <dcterms:created xsi:type="dcterms:W3CDTF">2010-12-29T18:43:41Z</dcterms:created>
  <dcterms:modified xsi:type="dcterms:W3CDTF">2011-10-11T23:06:24Z</dcterms:modified>
</cp:coreProperties>
</file>