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wnloads\"/>
    </mc:Choice>
  </mc:AlternateContent>
  <bookViews>
    <workbookView xWindow="0" yWindow="0" windowWidth="24000" windowHeight="9735" tabRatio="738"/>
  </bookViews>
  <sheets>
    <sheet name="Mov. carga " sheetId="179" r:id="rId1"/>
  </sheets>
  <definedNames>
    <definedName name="_xlnm.Print_Area" localSheetId="0">'Mov. carga '!$A$1:$O$72</definedName>
  </definedNames>
  <calcPr calcId="152511"/>
</workbook>
</file>

<file path=xl/calcChain.xml><?xml version="1.0" encoding="utf-8"?>
<calcChain xmlns="http://schemas.openxmlformats.org/spreadsheetml/2006/main">
  <c r="L65" i="179" l="1"/>
  <c r="C31" i="179" l="1"/>
  <c r="N7" i="179" l="1"/>
  <c r="N60" i="179" l="1"/>
  <c r="N65" i="179" s="1"/>
  <c r="O54" i="179" l="1"/>
  <c r="E72" i="179" l="1"/>
  <c r="F72" i="179"/>
  <c r="G72" i="179"/>
  <c r="H72" i="179"/>
  <c r="I72" i="179"/>
  <c r="J72" i="179"/>
  <c r="K72" i="179"/>
  <c r="L72" i="179"/>
  <c r="M72" i="179"/>
  <c r="N72" i="179"/>
  <c r="D72" i="179"/>
  <c r="C72" i="179"/>
  <c r="O71" i="179"/>
  <c r="O70" i="179"/>
  <c r="O64" i="179"/>
  <c r="O63" i="179"/>
  <c r="O62" i="179"/>
  <c r="O61" i="179"/>
  <c r="M60" i="179"/>
  <c r="M65" i="179" s="1"/>
  <c r="L60" i="179"/>
  <c r="K60" i="179"/>
  <c r="K65" i="179" s="1"/>
  <c r="J60" i="179"/>
  <c r="J65" i="179" s="1"/>
  <c r="I60" i="179"/>
  <c r="I65" i="179" s="1"/>
  <c r="H60" i="179"/>
  <c r="H65" i="179" s="1"/>
  <c r="G60" i="179"/>
  <c r="G65" i="179" s="1"/>
  <c r="F60" i="179"/>
  <c r="F65" i="179" s="1"/>
  <c r="E60" i="179"/>
  <c r="E65" i="179" s="1"/>
  <c r="D60" i="179"/>
  <c r="D65" i="179" s="1"/>
  <c r="C60" i="179"/>
  <c r="C65" i="179" s="1"/>
  <c r="O59" i="179"/>
  <c r="O58" i="179"/>
  <c r="O57" i="179"/>
  <c r="O56" i="179"/>
  <c r="O55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2" i="179"/>
  <c r="D46" i="179" s="1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E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M7" i="179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O65" i="179" l="1"/>
  <c r="O25" i="179"/>
  <c r="O7" i="179"/>
  <c r="O60" i="179"/>
  <c r="O16" i="179"/>
  <c r="O72" i="179"/>
  <c r="O46" i="179"/>
  <c r="O42" i="179"/>
</calcChain>
</file>

<file path=xl/comments1.xml><?xml version="1.0" encoding="utf-8"?>
<comments xmlns="http://schemas.openxmlformats.org/spreadsheetml/2006/main">
  <authors>
    <author>GUADALUPE PEREZ JIMENEZ</author>
  </authors>
  <commentList>
    <comment ref="I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Corresponde a la importación de 2 contenedores de 20 pies  a través del BM "CHALLENGER".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CORRESPONDE A LA IMPORTACIÓN DE 160 CONTENEDORES (99 CONTENEDORES  DE 20 PIES CON PARTES DE GRÚA, 19 CONTENEDORES DE 40 PIES CON PARTES DE GRÚA Y 42 CONTENEDORES DE 20 PIES VACÍOS (970.178 TONS). 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CORRESPONDE A LA IMPORTACIÓN DE 8 CONTENEDORES  DE 20 PIES (19 TONS). </t>
        </r>
      </text>
    </comment>
  </commentList>
</comments>
</file>

<file path=xl/sharedStrings.xml><?xml version="1.0" encoding="utf-8"?>
<sst xmlns="http://schemas.openxmlformats.org/spreadsheetml/2006/main" count="142" uniqueCount="57">
  <si>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</si>
  <si>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</si>
  <si>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</si>
  <si>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</si>
  <si>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</si>
  <si>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</si>
  <si>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</si>
  <si>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</si>
  <si>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</si>
  <si>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</si>
  <si>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</si>
  <si>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</si>
  <si>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</si>
  <si>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</si>
  <si>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</si>
  <si>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</si>
  <si>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</si>
  <si>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</si>
  <si>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</si>
  <si>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</si>
  <si>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</si>
  <si>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</si>
  <si>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</si>
  <si>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</si>
  <si>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</si>
  <si>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</si>
  <si>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</si>
  <si>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</si>
  <si>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</si>
  <si>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</si>
  <si>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</si>
  <si>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</si>
  <si>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</si>
  <si>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</si>
  <si>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</si>
  <si>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</si>
  <si>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</si>
  <si>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</si>
  <si>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</si>
  <si>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</si>
  <si>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</si>
  <si>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</si>
  <si>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</si>
  <si>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</si>
  <si>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</si>
  <si>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</si>
  <si>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</si>
  <si>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</si>
  <si>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</si>
  <si>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</si>
  <si>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</si>
  <si>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2021</t>
  </si>
  <si>
    <t>Movimiento mensual de carga Cabotaje en Terminal de Abastecimiento 2021</t>
  </si>
  <si>
    <t>Movimiento mensual de carga de Altura en la Terminal de Usos Multiples  2021</t>
  </si>
  <si>
    <t>Movimiento mensual de carga Cabotaje en Terminal de Usos Múltiples 2021</t>
  </si>
  <si>
    <t>Embarque y desembarque de pasajeros en la Terminal de Usos Múltiples 2021</t>
  </si>
  <si>
    <t>Insumos transportados por PEMEX  Exploración y Producción al área de Plataformas por el Puerto de Dos Bocas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</si>
</sst>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  <numFmt numFmtId="168" formatCode="#,##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5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10" fillId="0" borderId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9" fontId="13" fillId="0" borderId="0" xfId="13" applyFont="1"/>
    <xf numFmtId="4" fontId="13" fillId="0" borderId="0" xfId="11" applyNumberFormat="1" applyFont="1"/>
    <xf numFmtId="0" fontId="6" fillId="0" borderId="0" xfId="11" applyFont="1"/>
    <xf numFmtId="0" fontId="13" fillId="0" borderId="0" xfId="11" applyFont="1"/>
    <xf numFmtId="0" fontId="13" fillId="0" borderId="0" xfId="11" applyFont="1" applyFill="1"/>
    <xf numFmtId="3" fontId="13" fillId="0" borderId="0" xfId="11" applyNumberFormat="1" applyFont="1" applyFill="1" applyBorder="1"/>
    <xf numFmtId="3" fontId="14" fillId="0" borderId="0" xfId="11" applyNumberFormat="1" applyFont="1" applyFill="1" applyBorder="1"/>
    <xf numFmtId="4" fontId="7" fillId="0" borderId="0" xfId="11" applyNumberFormat="1" applyFont="1"/>
    <xf numFmtId="0" fontId="7" fillId="0" borderId="0" xfId="11" applyFont="1"/>
    <xf numFmtId="167" fontId="13" fillId="0" borderId="0" xfId="11" applyNumberFormat="1" applyFont="1"/>
    <xf numFmtId="165" fontId="13" fillId="0" borderId="0" xfId="11" applyNumberFormat="1" applyFont="1" applyFill="1"/>
    <xf numFmtId="0" fontId="12" fillId="0" borderId="0" xfId="11" applyFont="1"/>
    <xf numFmtId="0" fontId="11" fillId="0" borderId="0" xfId="11" applyFont="1"/>
    <xf numFmtId="0" fontId="6" fillId="0" borderId="0" xfId="11" applyFont="1" applyAlignment="1"/>
    <xf numFmtId="4" fontId="11" fillId="0" borderId="0" xfId="11" applyNumberFormat="1" applyFont="1"/>
    <xf numFmtId="0" fontId="17" fillId="0" borderId="0" xfId="11" applyFont="1"/>
    <xf numFmtId="4" fontId="16" fillId="0" borderId="0" xfId="11" applyNumberFormat="1" applyFont="1"/>
    <xf numFmtId="0" fontId="16" fillId="0" borderId="0" xfId="11" applyFont="1"/>
    <xf numFmtId="4" fontId="16" fillId="0" borderId="0" xfId="11" applyNumberFormat="1" applyFont="1" applyAlignment="1">
      <alignment horizontal="right"/>
    </xf>
    <xf numFmtId="0" fontId="16" fillId="0" borderId="0" xfId="11" applyFont="1" applyFill="1"/>
    <xf numFmtId="3" fontId="16" fillId="0" borderId="0" xfId="11" applyNumberFormat="1" applyFont="1"/>
    <xf numFmtId="0" fontId="15" fillId="0" borderId="0" xfId="11" applyFont="1"/>
    <xf numFmtId="0" fontId="19" fillId="0" borderId="0" xfId="11" applyFont="1"/>
    <xf numFmtId="0" fontId="21" fillId="0" borderId="6" xfId="11" applyFont="1" applyFill="1" applyBorder="1"/>
    <xf numFmtId="0" fontId="21" fillId="0" borderId="4" xfId="11" applyFont="1" applyBorder="1"/>
    <xf numFmtId="4" fontId="19" fillId="0" borderId="7" xfId="11" applyNumberFormat="1" applyFont="1" applyFill="1" applyBorder="1"/>
    <xf numFmtId="4" fontId="18" fillId="2" borderId="13" xfId="11" applyNumberFormat="1" applyFont="1" applyFill="1" applyBorder="1"/>
    <xf numFmtId="0" fontId="21" fillId="0" borderId="6" xfId="11" applyFont="1" applyBorder="1"/>
    <xf numFmtId="0" fontId="18" fillId="2" borderId="8" xfId="11" applyFont="1" applyFill="1" applyBorder="1"/>
    <xf numFmtId="4" fontId="18" fillId="2" borderId="10" xfId="11" applyNumberFormat="1" applyFont="1" applyFill="1" applyBorder="1"/>
    <xf numFmtId="4" fontId="21" fillId="0" borderId="0" xfId="11" applyNumberFormat="1" applyFont="1"/>
    <xf numFmtId="0" fontId="21" fillId="0" borderId="0" xfId="11" applyFont="1"/>
    <xf numFmtId="4" fontId="19" fillId="0" borderId="0" xfId="11" applyNumberFormat="1" applyFont="1"/>
    <xf numFmtId="4" fontId="19" fillId="0" borderId="0" xfId="11" applyNumberFormat="1" applyFont="1" applyAlignment="1">
      <alignment horizontal="right"/>
    </xf>
    <xf numFmtId="0" fontId="21" fillId="0" borderId="6" xfId="11" applyFont="1" applyFill="1" applyBorder="1" applyAlignment="1">
      <alignment horizontal="justify" vertical="top" wrapText="1"/>
    </xf>
    <xf numFmtId="3" fontId="19" fillId="0" borderId="7" xfId="11" applyNumberFormat="1" applyFont="1" applyFill="1" applyBorder="1"/>
    <xf numFmtId="4" fontId="23" fillId="2" borderId="12" xfId="11" applyNumberFormat="1" applyFont="1" applyFill="1" applyBorder="1"/>
    <xf numFmtId="0" fontId="21" fillId="0" borderId="6" xfId="11" applyFont="1" applyFill="1" applyBorder="1" applyAlignment="1">
      <alignment wrapText="1"/>
    </xf>
    <xf numFmtId="0" fontId="23" fillId="2" borderId="8" xfId="11" applyFont="1" applyFill="1" applyBorder="1"/>
    <xf numFmtId="0" fontId="24" fillId="0" borderId="0" xfId="11" applyFont="1"/>
    <xf numFmtId="0" fontId="21" fillId="0" borderId="6" xfId="11" applyFont="1" applyFill="1" applyBorder="1" applyAlignment="1">
      <alignment horizontal="left" vertical="center" wrapText="1"/>
    </xf>
    <xf numFmtId="4" fontId="21" fillId="0" borderId="7" xfId="11" applyNumberFormat="1" applyFont="1" applyFill="1" applyBorder="1" applyAlignment="1">
      <alignment horizontal="right"/>
    </xf>
    <xf numFmtId="4" fontId="23" fillId="2" borderId="12" xfId="11" applyNumberFormat="1" applyFont="1" applyFill="1" applyBorder="1" applyAlignment="1">
      <alignment horizontal="right"/>
    </xf>
    <xf numFmtId="4" fontId="23" fillId="2" borderId="10" xfId="11" applyNumberFormat="1" applyFont="1" applyFill="1" applyBorder="1" applyAlignment="1">
      <alignment horizontal="right"/>
    </xf>
    <xf numFmtId="4" fontId="21" fillId="0" borderId="7" xfId="11" applyNumberFormat="1" applyFont="1" applyFill="1" applyBorder="1" applyAlignment="1">
      <alignment horizontal="right" wrapText="1"/>
    </xf>
    <xf numFmtId="4" fontId="23" fillId="2" borderId="7" xfId="11" applyNumberFormat="1" applyFont="1" applyFill="1" applyBorder="1" applyAlignment="1">
      <alignment horizontal="right"/>
    </xf>
    <xf numFmtId="0" fontId="21" fillId="0" borderId="6" xfId="11" applyFont="1" applyFill="1" applyBorder="1" applyAlignment="1">
      <alignment horizontal="left" vertical="center"/>
    </xf>
    <xf numFmtId="0" fontId="21" fillId="0" borderId="7" xfId="11" applyFont="1" applyFill="1" applyBorder="1"/>
    <xf numFmtId="4" fontId="21" fillId="0" borderId="5" xfId="11" applyNumberFormat="1" applyFont="1" applyFill="1" applyBorder="1" applyAlignment="1">
      <alignment horizontal="right"/>
    </xf>
    <xf numFmtId="0" fontId="21" fillId="0" borderId="7" xfId="11" applyFont="1" applyFill="1" applyBorder="1" applyAlignment="1">
      <alignment wrapText="1"/>
    </xf>
    <xf numFmtId="0" fontId="21" fillId="0" borderId="4" xfId="11" applyFont="1" applyFill="1" applyBorder="1"/>
    <xf numFmtId="0" fontId="23" fillId="0" borderId="6" xfId="11" applyFont="1" applyFill="1" applyBorder="1"/>
    <xf numFmtId="4" fontId="23" fillId="0" borderId="7" xfId="11" applyNumberFormat="1" applyFont="1" applyFill="1" applyBorder="1" applyAlignment="1">
      <alignment horizontal="right"/>
    </xf>
    <xf numFmtId="0" fontId="21" fillId="0" borderId="16" xfId="11" applyFont="1" applyFill="1" applyBorder="1"/>
    <xf numFmtId="0" fontId="23" fillId="0" borderId="0" xfId="11" applyFont="1"/>
    <xf numFmtId="4" fontId="21" fillId="0" borderId="5" xfId="11" applyNumberFormat="1" applyFont="1" applyFill="1" applyBorder="1" applyAlignment="1">
      <alignment horizontal="right" vertical="center"/>
    </xf>
    <xf numFmtId="0" fontId="21" fillId="0" borderId="11" xfId="11" applyFont="1" applyFill="1" applyBorder="1"/>
    <xf numFmtId="4" fontId="21" fillId="0" borderId="20" xfId="11" applyNumberFormat="1" applyFont="1" applyFill="1" applyBorder="1" applyAlignment="1">
      <alignment horizontal="right"/>
    </xf>
    <xf numFmtId="0" fontId="23" fillId="0" borderId="16" xfId="11" applyFont="1" applyFill="1" applyBorder="1"/>
    <xf numFmtId="4" fontId="23" fillId="0" borderId="5" xfId="11" applyNumberFormat="1" applyFont="1" applyFill="1" applyBorder="1" applyAlignment="1">
      <alignment horizontal="right"/>
    </xf>
    <xf numFmtId="4" fontId="21" fillId="0" borderId="9" xfId="11" applyNumberFormat="1" applyFont="1" applyFill="1" applyBorder="1" applyAlignment="1">
      <alignment horizontal="right"/>
    </xf>
    <xf numFmtId="4" fontId="21" fillId="0" borderId="22" xfId="11" applyNumberFormat="1" applyFont="1" applyFill="1" applyBorder="1" applyAlignment="1">
      <alignment horizontal="right"/>
    </xf>
    <xf numFmtId="3" fontId="23" fillId="2" borderId="10" xfId="11" applyNumberFormat="1" applyFont="1" applyFill="1" applyBorder="1" applyAlignment="1">
      <alignment horizontal="right"/>
    </xf>
    <xf numFmtId="4" fontId="23" fillId="2" borderId="21" xfId="11" applyNumberFormat="1" applyFont="1" applyFill="1" applyBorder="1" applyAlignment="1">
      <alignment horizontal="right"/>
    </xf>
    <xf numFmtId="166" fontId="21" fillId="0" borderId="0" xfId="11" applyNumberFormat="1" applyFont="1"/>
    <xf numFmtId="3" fontId="21" fillId="0" borderId="7" xfId="11" applyNumberFormat="1" applyFont="1" applyFill="1" applyBorder="1" applyAlignment="1">
      <alignment horizontal="right"/>
    </xf>
    <xf numFmtId="3" fontId="23" fillId="2" borderId="7" xfId="11" applyNumberFormat="1" applyFont="1" applyFill="1" applyBorder="1" applyAlignment="1">
      <alignment horizontal="right"/>
    </xf>
    <xf numFmtId="3" fontId="12" fillId="0" borderId="0" xfId="0" applyNumberFormat="1" applyFont="1"/>
    <xf numFmtId="4" fontId="25" fillId="0" borderId="0" xfId="0" applyNumberFormat="1" applyFont="1"/>
    <xf numFmtId="168" fontId="23" fillId="2" borderId="10" xfId="11" applyNumberFormat="1" applyFont="1" applyFill="1" applyBorder="1" applyAlignment="1">
      <alignment horizontal="right"/>
    </xf>
    <xf numFmtId="0" fontId="22" fillId="3" borderId="1" xfId="11" applyFont="1" applyFill="1" applyBorder="1"/>
    <xf numFmtId="0" fontId="22" fillId="3" borderId="2" xfId="11" applyFont="1" applyFill="1" applyBorder="1" applyAlignment="1">
      <alignment horizontal="center"/>
    </xf>
    <xf numFmtId="0" fontId="22" fillId="3" borderId="3" xfId="11" applyFont="1" applyFill="1" applyBorder="1" applyAlignment="1">
      <alignment horizontal="center"/>
    </xf>
    <xf numFmtId="0" fontId="22" fillId="3" borderId="14" xfId="11" applyFont="1" applyFill="1" applyBorder="1"/>
    <xf numFmtId="0" fontId="22" fillId="3" borderId="15" xfId="11" applyFont="1" applyFill="1" applyBorder="1" applyAlignment="1">
      <alignment horizontal="center"/>
    </xf>
    <xf numFmtId="0" fontId="22" fillId="3" borderId="13" xfId="11" applyFont="1" applyFill="1" applyBorder="1" applyAlignment="1">
      <alignment horizontal="center"/>
    </xf>
    <xf numFmtId="0" fontId="22" fillId="3" borderId="17" xfId="11" applyFont="1" applyFill="1" applyBorder="1"/>
    <xf numFmtId="0" fontId="22" fillId="3" borderId="18" xfId="11" applyFont="1" applyFill="1" applyBorder="1" applyAlignment="1">
      <alignment horizontal="center"/>
    </xf>
    <xf numFmtId="0" fontId="22" fillId="3" borderId="19" xfId="11" applyFont="1" applyFill="1" applyBorder="1" applyAlignment="1">
      <alignment horizontal="center"/>
    </xf>
    <xf numFmtId="4" fontId="11" fillId="0" borderId="0" xfId="0" applyNumberFormat="1" applyFont="1"/>
    <xf numFmtId="3" fontId="13" fillId="0" borderId="0" xfId="11" applyNumberFormat="1" applyFont="1"/>
    <xf numFmtId="1" fontId="13" fillId="0" borderId="0" xfId="11" applyNumberFormat="1" applyFont="1"/>
    <xf numFmtId="1" fontId="13" fillId="0" borderId="0" xfId="13" applyNumberFormat="1" applyFont="1"/>
    <xf numFmtId="168" fontId="21" fillId="0" borderId="7" xfId="11" applyNumberFormat="1" applyFont="1" applyFill="1" applyBorder="1" applyAlignment="1">
      <alignment horizontal="right"/>
    </xf>
    <xf numFmtId="4" fontId="19" fillId="0" borderId="23" xfId="11" applyNumberFormat="1" applyFont="1" applyFill="1" applyBorder="1"/>
    <xf numFmtId="3" fontId="19" fillId="0" borderId="23" xfId="11" applyNumberFormat="1" applyFont="1" applyFill="1" applyBorder="1"/>
    <xf numFmtId="168" fontId="21" fillId="0" borderId="23" xfId="11" applyNumberFormat="1" applyFont="1" applyFill="1" applyBorder="1" applyAlignment="1">
      <alignment horizontal="right"/>
    </xf>
    <xf numFmtId="4" fontId="21" fillId="0" borderId="23" xfId="11" applyNumberFormat="1" applyFont="1" applyFill="1" applyBorder="1" applyAlignment="1">
      <alignment horizontal="right" wrapText="1"/>
    </xf>
    <xf numFmtId="4" fontId="21" fillId="0" borderId="23" xfId="11" applyNumberFormat="1" applyFont="1" applyFill="1" applyBorder="1" applyAlignment="1">
      <alignment horizontal="right"/>
    </xf>
    <xf numFmtId="3" fontId="21" fillId="0" borderId="23" xfId="11" applyNumberFormat="1" applyFont="1" applyFill="1" applyBorder="1" applyAlignment="1">
      <alignment horizontal="right"/>
    </xf>
    <xf numFmtId="0" fontId="20" fillId="0" borderId="0" xfId="11" applyFont="1" applyAlignment="1">
      <alignment horizontal="center" vertical="center" wrapText="1"/>
    </xf>
    <xf numFmtId="0" fontId="20" fillId="0" borderId="0" xfId="11" applyFont="1" applyAlignment="1">
      <alignment horizontal="center" wrapText="1"/>
    </xf>
  </cellXfs>
  <cellStyles count="21">
    <cellStyle name="Euro" xfId="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3</xdr:col>
      <xdr:colOff>74547</xdr:colOff>
      <xdr:row>15</xdr:row>
      <xdr:rowOff>16566</xdr:rowOff>
    </xdr:from>
    <xdr:to>
      <xdr:col>3</xdr:col>
      <xdr:colOff>275808</xdr:colOff>
      <xdr:row>15</xdr:row>
      <xdr:rowOff>168966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2658721" y="3495262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Montserrat" panose="00000500000000000000" pitchFamily="2" charset="0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41415</xdr:colOff>
      <xdr:row>15</xdr:row>
      <xdr:rowOff>0</xdr:rowOff>
    </xdr:from>
    <xdr:to>
      <xdr:col>4</xdr:col>
      <xdr:colOff>242676</xdr:colOff>
      <xdr:row>15</xdr:row>
      <xdr:rowOff>142875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3437285" y="3238500"/>
          <a:ext cx="20126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Montserrat" panose="00000500000000000000" pitchFamily="2" charset="0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78"/>
  <sheetViews>
    <sheetView showGridLines="0" tabSelected="1" view="pageBreakPreview" zoomScale="115" zoomScaleNormal="100" zoomScaleSheetLayoutView="115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1.28515625" style="13" bestFit="1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2.5703125" style="13" bestFit="1" customWidth="1"/>
    <col min="16" max="16" width="13.85546875" style="13" customWidth="1"/>
    <col min="17" max="17" width="12.42578125" style="13" customWidth="1"/>
    <col min="18" max="18" width="11.85546875" style="13" customWidth="1"/>
    <col min="19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92" t="s">
        <v>51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71" t="s">
        <v>14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5</v>
      </c>
      <c r="H3" s="72" t="s">
        <v>6</v>
      </c>
      <c r="I3" s="72" t="s">
        <v>7</v>
      </c>
      <c r="J3" s="72" t="s">
        <v>8</v>
      </c>
      <c r="K3" s="72" t="s">
        <v>9</v>
      </c>
      <c r="L3" s="72" t="s">
        <v>10</v>
      </c>
      <c r="M3" s="72" t="s">
        <v>11</v>
      </c>
      <c r="N3" s="72" t="s">
        <v>12</v>
      </c>
      <c r="O3" s="73" t="s">
        <v>13</v>
      </c>
      <c r="P3" s="5"/>
    </row>
    <row r="4" spans="2:43" s="4" customFormat="1" ht="14.25" thickBot="1" x14ac:dyDescent="0.3">
      <c r="B4" s="25" t="s">
        <v>15</v>
      </c>
      <c r="C4" s="26">
        <v>1525686.98</v>
      </c>
      <c r="D4" s="26">
        <v>1556311.27</v>
      </c>
      <c r="E4" s="26">
        <v>1688296.98</v>
      </c>
      <c r="F4" s="26">
        <v>1539583.65</v>
      </c>
      <c r="G4" s="26">
        <v>1685245.24</v>
      </c>
      <c r="H4" s="26">
        <v>1835719.84</v>
      </c>
      <c r="I4" s="26">
        <v>2021351.43</v>
      </c>
      <c r="J4" s="26">
        <v>1806521.9</v>
      </c>
      <c r="K4" s="26">
        <v>1693689.68</v>
      </c>
      <c r="L4" s="26">
        <v>1619479</v>
      </c>
      <c r="M4" s="26">
        <v>1418568</v>
      </c>
      <c r="N4" s="85">
        <v>1513001</v>
      </c>
      <c r="O4" s="27">
        <f>SUM(C4:N4)</f>
        <v>19903454.969999999</v>
      </c>
      <c r="P4" s="6"/>
      <c r="Q4" s="2"/>
    </row>
    <row r="5" spans="2:43" s="4" customFormat="1" ht="14.25" thickBot="1" x14ac:dyDescent="0.3">
      <c r="B5" s="24" t="s">
        <v>16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79074.13</v>
      </c>
      <c r="I5" s="26">
        <v>237870.79</v>
      </c>
      <c r="J5" s="26">
        <v>0</v>
      </c>
      <c r="K5" s="26">
        <v>0</v>
      </c>
      <c r="L5" s="26">
        <v>0</v>
      </c>
      <c r="M5" s="26">
        <v>0</v>
      </c>
      <c r="N5" s="85">
        <v>0</v>
      </c>
      <c r="O5" s="27">
        <f>SUM(C5:N5)</f>
        <v>316944.92000000004</v>
      </c>
      <c r="P5" s="6"/>
      <c r="Q5" s="2"/>
    </row>
    <row r="6" spans="2:43" s="4" customFormat="1" ht="13.5" x14ac:dyDescent="0.25">
      <c r="B6" s="28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85">
        <v>0</v>
      </c>
      <c r="O6" s="27">
        <f>SUM(C6:N6)</f>
        <v>0</v>
      </c>
      <c r="P6" s="7"/>
      <c r="Q6" s="8"/>
    </row>
    <row r="7" spans="2:43" s="9" customFormat="1" ht="13.5" thickBot="1" x14ac:dyDescent="0.3">
      <c r="B7" s="29" t="s">
        <v>13</v>
      </c>
      <c r="C7" s="30">
        <f t="shared" ref="C7:N7" si="0">SUM(C4:C6)</f>
        <v>1525686.98</v>
      </c>
      <c r="D7" s="30">
        <f t="shared" si="0"/>
        <v>1556311.27</v>
      </c>
      <c r="E7" s="30">
        <f t="shared" si="0"/>
        <v>1688296.98</v>
      </c>
      <c r="F7" s="30">
        <f t="shared" si="0"/>
        <v>1539583.65</v>
      </c>
      <c r="G7" s="30">
        <f>SUM(G4:G6)</f>
        <v>1685245.24</v>
      </c>
      <c r="H7" s="30">
        <f t="shared" si="0"/>
        <v>1914793.9700000002</v>
      </c>
      <c r="I7" s="30">
        <f>SUM(I4:I6)</f>
        <v>2259222.2199999997</v>
      </c>
      <c r="J7" s="30">
        <f t="shared" si="0"/>
        <v>1806521.9</v>
      </c>
      <c r="K7" s="30">
        <f t="shared" si="0"/>
        <v>1693689.68</v>
      </c>
      <c r="L7" s="30">
        <f t="shared" si="0"/>
        <v>1619479</v>
      </c>
      <c r="M7" s="30">
        <f t="shared" si="0"/>
        <v>1418568</v>
      </c>
      <c r="N7" s="30">
        <f t="shared" si="0"/>
        <v>1513001</v>
      </c>
      <c r="O7" s="30">
        <f>SUM(C7:N7)</f>
        <v>20220399.890000001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3"/>
      <c r="Q8" s="2"/>
    </row>
    <row r="9" spans="2:43" s="4" customFormat="1" ht="13.5" x14ac:dyDescent="0.25">
      <c r="B9" s="16" t="s">
        <v>19</v>
      </c>
      <c r="C9" s="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2"/>
      <c r="Q9" s="10"/>
    </row>
    <row r="10" spans="2:43" s="4" customFormat="1" ht="15" x14ac:dyDescent="0.2">
      <c r="B10" s="91" t="s">
        <v>56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4" t="s">
        <v>14</v>
      </c>
      <c r="C12" s="75" t="s">
        <v>1</v>
      </c>
      <c r="D12" s="75" t="s">
        <v>2</v>
      </c>
      <c r="E12" s="75" t="s">
        <v>3</v>
      </c>
      <c r="F12" s="75" t="s">
        <v>4</v>
      </c>
      <c r="G12" s="75" t="s">
        <v>5</v>
      </c>
      <c r="H12" s="75" t="s">
        <v>6</v>
      </c>
      <c r="I12" s="75" t="s">
        <v>7</v>
      </c>
      <c r="J12" s="75" t="s">
        <v>8</v>
      </c>
      <c r="K12" s="75" t="s">
        <v>9</v>
      </c>
      <c r="L12" s="75" t="s">
        <v>10</v>
      </c>
      <c r="M12" s="75" t="s">
        <v>11</v>
      </c>
      <c r="N12" s="75" t="s">
        <v>12</v>
      </c>
      <c r="O12" s="76" t="s">
        <v>13</v>
      </c>
      <c r="P12" s="5"/>
    </row>
    <row r="13" spans="2:43" s="4" customFormat="1" ht="40.5" customHeight="1" x14ac:dyDescent="0.25">
      <c r="B13" s="35" t="s">
        <v>20</v>
      </c>
      <c r="C13" s="36">
        <v>176318</v>
      </c>
      <c r="D13" s="36">
        <v>170000</v>
      </c>
      <c r="E13" s="36">
        <v>170000</v>
      </c>
      <c r="F13" s="36">
        <v>238881</v>
      </c>
      <c r="G13" s="36">
        <v>240604</v>
      </c>
      <c r="H13" s="36">
        <v>186993</v>
      </c>
      <c r="I13" s="36">
        <v>209347</v>
      </c>
      <c r="J13" s="36">
        <v>244374</v>
      </c>
      <c r="K13" s="36">
        <v>162808</v>
      </c>
      <c r="L13" s="36">
        <v>165607</v>
      </c>
      <c r="M13" s="36">
        <v>228893</v>
      </c>
      <c r="N13" s="86">
        <v>176553</v>
      </c>
      <c r="O13" s="37">
        <f>SUM(C13:N13)</f>
        <v>2370378</v>
      </c>
      <c r="P13" s="11"/>
    </row>
    <row r="14" spans="2:43" s="4" customFormat="1" ht="40.5" customHeight="1" x14ac:dyDescent="0.25">
      <c r="B14" s="35" t="s">
        <v>21</v>
      </c>
      <c r="C14" s="36">
        <v>18816</v>
      </c>
      <c r="D14" s="36">
        <v>15000</v>
      </c>
      <c r="E14" s="36">
        <v>15000</v>
      </c>
      <c r="F14" s="36">
        <v>25710</v>
      </c>
      <c r="G14" s="36">
        <v>29830</v>
      </c>
      <c r="H14" s="36">
        <v>27448</v>
      </c>
      <c r="I14" s="36">
        <v>31208</v>
      </c>
      <c r="J14" s="36">
        <v>22614</v>
      </c>
      <c r="K14" s="36">
        <v>27855</v>
      </c>
      <c r="L14" s="36">
        <v>24243</v>
      </c>
      <c r="M14" s="36">
        <v>23140</v>
      </c>
      <c r="N14" s="86">
        <v>25208</v>
      </c>
      <c r="O14" s="37">
        <f>SUM(C14:N14)</f>
        <v>286072</v>
      </c>
      <c r="P14" s="11"/>
    </row>
    <row r="15" spans="2:43" s="4" customFormat="1" ht="40.5" x14ac:dyDescent="0.25">
      <c r="B15" s="38" t="s">
        <v>22</v>
      </c>
      <c r="C15" s="36">
        <v>1263</v>
      </c>
      <c r="D15" s="36">
        <v>1100</v>
      </c>
      <c r="E15" s="36">
        <v>1100</v>
      </c>
      <c r="F15" s="36">
        <v>1465</v>
      </c>
      <c r="G15" s="36">
        <v>2063</v>
      </c>
      <c r="H15" s="36">
        <v>1501</v>
      </c>
      <c r="I15" s="36">
        <v>1477</v>
      </c>
      <c r="J15" s="36">
        <v>1100</v>
      </c>
      <c r="K15" s="36">
        <v>1565</v>
      </c>
      <c r="L15" s="36">
        <v>1240</v>
      </c>
      <c r="M15" s="36">
        <v>1388</v>
      </c>
      <c r="N15" s="86">
        <v>1086</v>
      </c>
      <c r="O15" s="37">
        <f>SUM(C15:N15)</f>
        <v>16348</v>
      </c>
      <c r="P15" s="11"/>
    </row>
    <row r="16" spans="2:43" s="4" customFormat="1" ht="14.25" thickBot="1" x14ac:dyDescent="0.3">
      <c r="B16" s="39" t="s">
        <v>13</v>
      </c>
      <c r="C16" s="30">
        <f t="shared" ref="C16:N16" si="1">SUM(C13:C15)</f>
        <v>196397</v>
      </c>
      <c r="D16" s="30">
        <f t="shared" si="1"/>
        <v>186100</v>
      </c>
      <c r="E16" s="30">
        <f>SUM(E13:E15)</f>
        <v>186100</v>
      </c>
      <c r="F16" s="30">
        <f t="shared" si="1"/>
        <v>266056</v>
      </c>
      <c r="G16" s="30">
        <f t="shared" si="1"/>
        <v>272497</v>
      </c>
      <c r="H16" s="30">
        <f>SUM(H13:H15)</f>
        <v>215942</v>
      </c>
      <c r="I16" s="30">
        <f t="shared" si="1"/>
        <v>242032</v>
      </c>
      <c r="J16" s="30">
        <f t="shared" si="1"/>
        <v>268088</v>
      </c>
      <c r="K16" s="30">
        <f t="shared" si="1"/>
        <v>192228</v>
      </c>
      <c r="L16" s="30">
        <f t="shared" si="1"/>
        <v>191090</v>
      </c>
      <c r="M16" s="30">
        <f t="shared" si="1"/>
        <v>253421</v>
      </c>
      <c r="N16" s="30">
        <f t="shared" si="1"/>
        <v>202847</v>
      </c>
      <c r="O16" s="37">
        <f>SUM(C16:N16)</f>
        <v>2672798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0" t="s">
        <v>18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8"/>
    </row>
    <row r="18" spans="2:17" s="12" customFormat="1" ht="13.5" x14ac:dyDescent="0.25">
      <c r="B18" s="40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0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91" t="s">
        <v>52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77" t="s">
        <v>25</v>
      </c>
      <c r="C23" s="78" t="s">
        <v>1</v>
      </c>
      <c r="D23" s="78" t="s">
        <v>2</v>
      </c>
      <c r="E23" s="78" t="s">
        <v>3</v>
      </c>
      <c r="F23" s="78" t="s">
        <v>4</v>
      </c>
      <c r="G23" s="78" t="s">
        <v>5</v>
      </c>
      <c r="H23" s="78" t="s">
        <v>6</v>
      </c>
      <c r="I23" s="78" t="s">
        <v>7</v>
      </c>
      <c r="J23" s="78" t="s">
        <v>8</v>
      </c>
      <c r="K23" s="78" t="s">
        <v>9</v>
      </c>
      <c r="L23" s="78" t="s">
        <v>10</v>
      </c>
      <c r="M23" s="78" t="s">
        <v>11</v>
      </c>
      <c r="N23" s="78" t="s">
        <v>12</v>
      </c>
      <c r="O23" s="79" t="s">
        <v>13</v>
      </c>
      <c r="Q23" s="2"/>
    </row>
    <row r="24" spans="2:17" ht="13.5" x14ac:dyDescent="0.25">
      <c r="B24" s="41" t="s">
        <v>26</v>
      </c>
      <c r="C24" s="42">
        <v>37643.705999999998</v>
      </c>
      <c r="D24" s="42">
        <v>30942.343000000001</v>
      </c>
      <c r="E24" s="42">
        <v>30881.640000000003</v>
      </c>
      <c r="F24" s="84">
        <v>30964.842999999997</v>
      </c>
      <c r="G24" s="84">
        <v>24865.112000000001</v>
      </c>
      <c r="H24" s="84">
        <v>37163.982000000004</v>
      </c>
      <c r="I24" s="84">
        <v>17175.510999999999</v>
      </c>
      <c r="J24" s="84">
        <v>16674.153999999999</v>
      </c>
      <c r="K24" s="84">
        <v>31770.850000000002</v>
      </c>
      <c r="L24" s="84">
        <v>24667</v>
      </c>
      <c r="M24" s="84">
        <v>27483</v>
      </c>
      <c r="N24" s="87">
        <v>24873</v>
      </c>
      <c r="O24" s="43">
        <f>SUM(C24:N24)</f>
        <v>335105.141</v>
      </c>
      <c r="Q24" s="2"/>
    </row>
    <row r="25" spans="2:17" ht="14.25" thickBot="1" x14ac:dyDescent="0.3">
      <c r="B25" s="39" t="s">
        <v>13</v>
      </c>
      <c r="C25" s="44">
        <f t="shared" ref="C25:N25" si="2">SUM(C24:C24)</f>
        <v>37643.705999999998</v>
      </c>
      <c r="D25" s="44">
        <f t="shared" si="2"/>
        <v>30942.343000000001</v>
      </c>
      <c r="E25" s="44">
        <f t="shared" si="2"/>
        <v>30881.640000000003</v>
      </c>
      <c r="F25" s="44">
        <f t="shared" si="2"/>
        <v>30964.842999999997</v>
      </c>
      <c r="G25" s="44">
        <f t="shared" si="2"/>
        <v>24865.112000000001</v>
      </c>
      <c r="H25" s="44">
        <f t="shared" si="2"/>
        <v>37163.982000000004</v>
      </c>
      <c r="I25" s="44">
        <f t="shared" si="2"/>
        <v>17175.510999999999</v>
      </c>
      <c r="J25" s="44">
        <f t="shared" si="2"/>
        <v>16674.153999999999</v>
      </c>
      <c r="K25" s="44">
        <f t="shared" si="2"/>
        <v>31770.850000000002</v>
      </c>
      <c r="L25" s="44">
        <f t="shared" si="2"/>
        <v>24667</v>
      </c>
      <c r="M25" s="44">
        <f t="shared" si="2"/>
        <v>27483</v>
      </c>
      <c r="N25" s="44">
        <f t="shared" si="2"/>
        <v>24873</v>
      </c>
      <c r="O25" s="43">
        <f>SUM(C25:N25)</f>
        <v>335105.141</v>
      </c>
    </row>
    <row r="26" spans="2:17" s="4" customFormat="1" ht="13.5" x14ac:dyDescent="0.25">
      <c r="B26" s="40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7" s="4" customFormat="1" ht="13.5" x14ac:dyDescent="0.25">
      <c r="B27" s="40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7" s="4" customFormat="1" ht="15" x14ac:dyDescent="0.2">
      <c r="B28" s="91" t="s">
        <v>53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77" t="s">
        <v>25</v>
      </c>
      <c r="C30" s="78" t="s">
        <v>1</v>
      </c>
      <c r="D30" s="78" t="s">
        <v>2</v>
      </c>
      <c r="E30" s="78" t="s">
        <v>3</v>
      </c>
      <c r="F30" s="78" t="s">
        <v>4</v>
      </c>
      <c r="G30" s="78" t="s">
        <v>5</v>
      </c>
      <c r="H30" s="78" t="s">
        <v>6</v>
      </c>
      <c r="I30" s="78" t="s">
        <v>7</v>
      </c>
      <c r="J30" s="78" t="s">
        <v>8</v>
      </c>
      <c r="K30" s="78" t="s">
        <v>9</v>
      </c>
      <c r="L30" s="78" t="s">
        <v>10</v>
      </c>
      <c r="M30" s="78" t="s">
        <v>11</v>
      </c>
      <c r="N30" s="78" t="s">
        <v>12</v>
      </c>
      <c r="O30" s="79" t="s">
        <v>13</v>
      </c>
    </row>
    <row r="31" spans="2:17" s="5" customFormat="1" ht="14.25" customHeight="1" x14ac:dyDescent="0.25">
      <c r="B31" s="24" t="s">
        <v>27</v>
      </c>
      <c r="C31" s="45">
        <f>805.912+2</f>
        <v>807.91200000000003</v>
      </c>
      <c r="D31" s="45">
        <v>0</v>
      </c>
      <c r="E31" s="45">
        <v>0</v>
      </c>
      <c r="F31" s="45">
        <v>0</v>
      </c>
      <c r="G31" s="45">
        <v>873.30799999999999</v>
      </c>
      <c r="H31" s="45">
        <v>0</v>
      </c>
      <c r="I31" s="45">
        <v>1831.155</v>
      </c>
      <c r="J31" s="45">
        <v>0</v>
      </c>
      <c r="K31" s="45">
        <v>0</v>
      </c>
      <c r="L31" s="45">
        <v>1661</v>
      </c>
      <c r="M31" s="45">
        <v>3946</v>
      </c>
      <c r="N31" s="88">
        <v>4303</v>
      </c>
      <c r="O31" s="46">
        <f>SUM(C31:N31)</f>
        <v>13422.375</v>
      </c>
    </row>
    <row r="32" spans="2:17" s="5" customFormat="1" ht="14.25" customHeight="1" x14ac:dyDescent="0.25">
      <c r="B32" s="24" t="s">
        <v>28</v>
      </c>
      <c r="C32" s="45">
        <v>0</v>
      </c>
      <c r="D32" s="45">
        <v>0</v>
      </c>
      <c r="E32" s="45">
        <v>0</v>
      </c>
      <c r="F32" s="45">
        <v>1188.585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88">
        <v>0</v>
      </c>
      <c r="O32" s="46">
        <f>SUM(C32:N32)</f>
        <v>1188.585</v>
      </c>
    </row>
    <row r="33" spans="2:17" s="5" customFormat="1" ht="13.5" x14ac:dyDescent="0.25">
      <c r="B33" s="24" t="s">
        <v>44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88">
        <v>0</v>
      </c>
      <c r="O33" s="46">
        <f t="shared" ref="O33:O46" si="3">SUM(C33:N33)</f>
        <v>0</v>
      </c>
    </row>
    <row r="34" spans="2:17" s="14" customFormat="1" ht="13.5" x14ac:dyDescent="0.25">
      <c r="B34" s="47" t="s">
        <v>45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5">
        <v>0</v>
      </c>
      <c r="K34" s="45">
        <v>0</v>
      </c>
      <c r="L34" s="45">
        <v>0</v>
      </c>
      <c r="M34" s="42">
        <v>0</v>
      </c>
      <c r="N34" s="89">
        <v>0</v>
      </c>
      <c r="O34" s="46">
        <f t="shared" si="3"/>
        <v>0</v>
      </c>
    </row>
    <row r="35" spans="2:17" s="3" customFormat="1" ht="13.5" x14ac:dyDescent="0.25">
      <c r="B35" s="47" t="s">
        <v>46</v>
      </c>
      <c r="C35" s="42">
        <v>0</v>
      </c>
      <c r="D35" s="42">
        <v>15000</v>
      </c>
      <c r="E35" s="42">
        <v>14829</v>
      </c>
      <c r="F35" s="42">
        <v>15000</v>
      </c>
      <c r="G35" s="42">
        <v>0</v>
      </c>
      <c r="H35" s="42">
        <v>15171</v>
      </c>
      <c r="I35" s="42">
        <v>0</v>
      </c>
      <c r="J35" s="45">
        <v>0</v>
      </c>
      <c r="K35" s="45">
        <v>0</v>
      </c>
      <c r="L35" s="45">
        <v>0</v>
      </c>
      <c r="M35" s="42">
        <v>14999</v>
      </c>
      <c r="N35" s="89">
        <v>0</v>
      </c>
      <c r="O35" s="46">
        <f t="shared" si="3"/>
        <v>74999</v>
      </c>
    </row>
    <row r="36" spans="2:17" s="3" customFormat="1" ht="13.5" x14ac:dyDescent="0.25">
      <c r="B36" s="47" t="s">
        <v>47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5">
        <v>0</v>
      </c>
      <c r="K36" s="45">
        <v>0</v>
      </c>
      <c r="L36" s="45">
        <v>0</v>
      </c>
      <c r="M36" s="42">
        <v>0</v>
      </c>
      <c r="N36" s="89">
        <v>0</v>
      </c>
      <c r="O36" s="46">
        <f t="shared" si="3"/>
        <v>0</v>
      </c>
    </row>
    <row r="37" spans="2:17" s="3" customFormat="1" ht="13.5" x14ac:dyDescent="0.25">
      <c r="B37" s="48" t="s">
        <v>43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5">
        <v>0</v>
      </c>
      <c r="K37" s="45">
        <v>0</v>
      </c>
      <c r="L37" s="45">
        <v>0</v>
      </c>
      <c r="M37" s="49">
        <v>0</v>
      </c>
      <c r="N37" s="49">
        <v>0</v>
      </c>
      <c r="O37" s="46">
        <f t="shared" si="3"/>
        <v>0</v>
      </c>
    </row>
    <row r="38" spans="2:17" s="3" customFormat="1" ht="13.5" x14ac:dyDescent="0.25">
      <c r="B38" s="50" t="s">
        <v>41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5">
        <v>0</v>
      </c>
      <c r="K38" s="45">
        <v>0</v>
      </c>
      <c r="L38" s="45">
        <v>0</v>
      </c>
      <c r="M38" s="49">
        <v>0</v>
      </c>
      <c r="N38" s="49">
        <v>0</v>
      </c>
      <c r="O38" s="46">
        <f t="shared" si="3"/>
        <v>0</v>
      </c>
    </row>
    <row r="39" spans="2:17" s="3" customFormat="1" ht="13.5" x14ac:dyDescent="0.25">
      <c r="B39" s="50" t="s">
        <v>42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5">
        <v>0</v>
      </c>
      <c r="K39" s="45">
        <v>0</v>
      </c>
      <c r="L39" s="45">
        <v>0</v>
      </c>
      <c r="M39" s="49">
        <v>0</v>
      </c>
      <c r="N39" s="49">
        <v>0</v>
      </c>
      <c r="O39" s="46">
        <f t="shared" si="3"/>
        <v>0</v>
      </c>
    </row>
    <row r="40" spans="2:17" s="4" customFormat="1" ht="13.5" x14ac:dyDescent="0.25">
      <c r="B40" s="51" t="s">
        <v>29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5.9740000000000002</v>
      </c>
      <c r="J40" s="45">
        <v>0</v>
      </c>
      <c r="K40" s="45">
        <v>0</v>
      </c>
      <c r="L40" s="45">
        <v>0</v>
      </c>
      <c r="M40" s="49">
        <v>970</v>
      </c>
      <c r="N40" s="49">
        <v>19</v>
      </c>
      <c r="O40" s="46">
        <f t="shared" si="3"/>
        <v>994.97400000000005</v>
      </c>
    </row>
    <row r="41" spans="2:17" s="5" customFormat="1" ht="14.25" customHeight="1" x14ac:dyDescent="0.25">
      <c r="B41" s="48" t="s">
        <v>30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2</v>
      </c>
      <c r="J41" s="45">
        <v>0</v>
      </c>
      <c r="K41" s="45">
        <v>0</v>
      </c>
      <c r="L41" s="45">
        <v>0</v>
      </c>
      <c r="M41" s="45">
        <v>160</v>
      </c>
      <c r="N41" s="88">
        <v>8</v>
      </c>
      <c r="O41" s="46">
        <f t="shared" si="3"/>
        <v>170</v>
      </c>
    </row>
    <row r="42" spans="2:17" s="4" customFormat="1" ht="14.25" customHeight="1" x14ac:dyDescent="0.25">
      <c r="B42" s="52" t="s">
        <v>31</v>
      </c>
      <c r="C42" s="53">
        <f>SUM(C43:C45)</f>
        <v>47770.769</v>
      </c>
      <c r="D42" s="53">
        <f t="shared" ref="D42:N42" si="4">SUM(D43:D45)</f>
        <v>0</v>
      </c>
      <c r="E42" s="53">
        <f t="shared" si="4"/>
        <v>75564.812999999995</v>
      </c>
      <c r="F42" s="53">
        <f t="shared" si="4"/>
        <v>59811.044000000002</v>
      </c>
      <c r="G42" s="53">
        <f t="shared" si="4"/>
        <v>91399.877999999997</v>
      </c>
      <c r="H42" s="53">
        <f t="shared" si="4"/>
        <v>92613.104999999996</v>
      </c>
      <c r="I42" s="53">
        <f t="shared" si="4"/>
        <v>64673.85</v>
      </c>
      <c r="J42" s="53">
        <f t="shared" si="4"/>
        <v>72374.384999999995</v>
      </c>
      <c r="K42" s="53">
        <f t="shared" si="4"/>
        <v>54208.289000000004</v>
      </c>
      <c r="L42" s="53">
        <f t="shared" si="4"/>
        <v>5899</v>
      </c>
      <c r="M42" s="53">
        <f t="shared" si="4"/>
        <v>0</v>
      </c>
      <c r="N42" s="53">
        <f t="shared" si="4"/>
        <v>0</v>
      </c>
      <c r="O42" s="46">
        <f t="shared" si="3"/>
        <v>564315.13299999991</v>
      </c>
    </row>
    <row r="43" spans="2:17" s="4" customFormat="1" ht="14.25" customHeight="1" x14ac:dyDescent="0.25">
      <c r="B43" s="54" t="s">
        <v>37</v>
      </c>
      <c r="C43" s="42">
        <v>6011.692</v>
      </c>
      <c r="D43" s="42">
        <v>0</v>
      </c>
      <c r="E43" s="42">
        <v>0</v>
      </c>
      <c r="F43" s="42">
        <v>5373.9049999999997</v>
      </c>
      <c r="G43" s="42">
        <v>5916.9849999999997</v>
      </c>
      <c r="H43" s="42">
        <v>7662.549</v>
      </c>
      <c r="I43" s="42">
        <v>0</v>
      </c>
      <c r="J43" s="42">
        <v>5933.4809999999998</v>
      </c>
      <c r="K43" s="42">
        <v>7625.6450000000004</v>
      </c>
      <c r="L43" s="42">
        <v>5899</v>
      </c>
      <c r="M43" s="42">
        <v>0</v>
      </c>
      <c r="N43" s="42">
        <v>0</v>
      </c>
      <c r="O43" s="46">
        <f t="shared" si="3"/>
        <v>44423.256999999998</v>
      </c>
      <c r="Q43" s="2"/>
    </row>
    <row r="44" spans="2:17" s="4" customFormat="1" ht="14.25" customHeight="1" x14ac:dyDescent="0.25">
      <c r="B44" s="54" t="s">
        <v>50</v>
      </c>
      <c r="C44" s="42">
        <v>41759.076999999997</v>
      </c>
      <c r="D44" s="42">
        <v>0</v>
      </c>
      <c r="E44" s="42">
        <v>75564.812999999995</v>
      </c>
      <c r="F44" s="42">
        <v>54437.139000000003</v>
      </c>
      <c r="G44" s="42">
        <v>85482.892999999996</v>
      </c>
      <c r="H44" s="42">
        <v>84950.555999999997</v>
      </c>
      <c r="I44" s="42">
        <v>64673.85</v>
      </c>
      <c r="J44" s="42">
        <v>66440.903999999995</v>
      </c>
      <c r="K44" s="42">
        <v>46582.644</v>
      </c>
      <c r="L44" s="42">
        <v>0</v>
      </c>
      <c r="M44" s="42">
        <v>0</v>
      </c>
      <c r="N44" s="42">
        <v>0</v>
      </c>
      <c r="O44" s="46">
        <f t="shared" si="3"/>
        <v>519891.87599999993</v>
      </c>
      <c r="Q44" s="2"/>
    </row>
    <row r="45" spans="2:17" s="4" customFormat="1" ht="14.25" customHeight="1" x14ac:dyDescent="0.25">
      <c r="B45" s="54" t="s">
        <v>49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6">
        <f t="shared" si="3"/>
        <v>0</v>
      </c>
    </row>
    <row r="46" spans="2:17" s="4" customFormat="1" ht="15" customHeight="1" thickBot="1" x14ac:dyDescent="0.3">
      <c r="B46" s="39" t="s">
        <v>13</v>
      </c>
      <c r="C46" s="44">
        <f>C31+C32+C33+C34+C35+C36+C37+C38+C39+C40+C42</f>
        <v>48578.680999999997</v>
      </c>
      <c r="D46" s="44">
        <f t="shared" ref="D46:J46" si="5">D31+D32+D33+D34+D35+D36+D37+D38+D39+D40+D42</f>
        <v>15000</v>
      </c>
      <c r="E46" s="70">
        <f>E31+E32+E33+E34+E35+E36+E37+E38+E39+E40+E42</f>
        <v>90393.812999999995</v>
      </c>
      <c r="F46" s="44">
        <f t="shared" si="5"/>
        <v>75999.629000000001</v>
      </c>
      <c r="G46" s="44">
        <f>G31+G32+G33+G34+G35+G36+G37+G38+G39+G40+G42</f>
        <v>92273.186000000002</v>
      </c>
      <c r="H46" s="44">
        <f t="shared" si="5"/>
        <v>107784.105</v>
      </c>
      <c r="I46" s="44">
        <f t="shared" si="5"/>
        <v>66510.978999999992</v>
      </c>
      <c r="J46" s="44">
        <f t="shared" si="5"/>
        <v>72374.384999999995</v>
      </c>
      <c r="K46" s="44">
        <f>K31+K32+K33+K34+K35+K36+K37+K38+K39+K40+K42</f>
        <v>54208.289000000004</v>
      </c>
      <c r="L46" s="44">
        <f t="shared" ref="L46:N46" si="6">L31+L32+L33+L34+L35+L36+L37+L38+L39+L40+L42</f>
        <v>7560</v>
      </c>
      <c r="M46" s="44">
        <f t="shared" si="6"/>
        <v>19915</v>
      </c>
      <c r="N46" s="44">
        <f t="shared" si="6"/>
        <v>4322</v>
      </c>
      <c r="O46" s="46">
        <f t="shared" si="3"/>
        <v>654920.06699999992</v>
      </c>
      <c r="P46" s="5"/>
    </row>
    <row r="47" spans="2:17" s="4" customFormat="1" ht="13.5" x14ac:dyDescent="0.25">
      <c r="B47" s="40" t="s">
        <v>19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32"/>
    </row>
    <row r="48" spans="2:17" s="4" customFormat="1" ht="5.25" customHeight="1" x14ac:dyDescent="0.25">
      <c r="B48" s="4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2"/>
    </row>
    <row r="49" spans="2:20" s="4" customFormat="1" ht="15" x14ac:dyDescent="0.2">
      <c r="B49" s="91" t="s">
        <v>54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20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0" s="4" customFormat="1" ht="13.5" x14ac:dyDescent="0.25">
      <c r="B51" s="77" t="s">
        <v>25</v>
      </c>
      <c r="C51" s="78" t="s">
        <v>1</v>
      </c>
      <c r="D51" s="78" t="s">
        <v>2</v>
      </c>
      <c r="E51" s="78" t="s">
        <v>3</v>
      </c>
      <c r="F51" s="78" t="s">
        <v>4</v>
      </c>
      <c r="G51" s="78" t="s">
        <v>5</v>
      </c>
      <c r="H51" s="78" t="s">
        <v>6</v>
      </c>
      <c r="I51" s="78" t="s">
        <v>7</v>
      </c>
      <c r="J51" s="78" t="s">
        <v>8</v>
      </c>
      <c r="K51" s="78" t="s">
        <v>9</v>
      </c>
      <c r="L51" s="78" t="s">
        <v>10</v>
      </c>
      <c r="M51" s="78" t="s">
        <v>11</v>
      </c>
      <c r="N51" s="78" t="s">
        <v>12</v>
      </c>
      <c r="O51" s="79" t="s">
        <v>13</v>
      </c>
    </row>
    <row r="52" spans="2:20" s="4" customFormat="1" ht="13.5" x14ac:dyDescent="0.25">
      <c r="B52" s="48" t="s">
        <v>32</v>
      </c>
      <c r="C52" s="42">
        <v>1375</v>
      </c>
      <c r="D52" s="42">
        <v>2199</v>
      </c>
      <c r="E52" s="42">
        <v>2200</v>
      </c>
      <c r="F52" s="42">
        <v>4094</v>
      </c>
      <c r="G52" s="42">
        <v>3390</v>
      </c>
      <c r="H52" s="42">
        <v>22060.85</v>
      </c>
      <c r="I52" s="42">
        <v>20629.345000000001</v>
      </c>
      <c r="J52" s="42">
        <v>2576</v>
      </c>
      <c r="K52" s="42">
        <v>26186.685000000001</v>
      </c>
      <c r="L52" s="42">
        <v>27423</v>
      </c>
      <c r="M52" s="42">
        <v>3952</v>
      </c>
      <c r="N52" s="89">
        <v>4774</v>
      </c>
      <c r="O52" s="46">
        <f t="shared" ref="O52:O65" si="7">SUM(C52:N52)</f>
        <v>120859.88</v>
      </c>
    </row>
    <row r="53" spans="2:20" s="4" customFormat="1" ht="13.5" x14ac:dyDescent="0.25">
      <c r="B53" s="48" t="s">
        <v>33</v>
      </c>
      <c r="C53" s="42">
        <v>4226</v>
      </c>
      <c r="D53" s="42">
        <v>6115</v>
      </c>
      <c r="E53" s="42">
        <v>5451</v>
      </c>
      <c r="F53" s="42">
        <v>4781</v>
      </c>
      <c r="G53" s="42">
        <v>8163</v>
      </c>
      <c r="H53" s="42">
        <v>9103</v>
      </c>
      <c r="I53" s="42">
        <v>7579.5290000000005</v>
      </c>
      <c r="J53" s="42">
        <v>7256</v>
      </c>
      <c r="K53" s="42">
        <v>7067</v>
      </c>
      <c r="L53" s="42">
        <v>10766</v>
      </c>
      <c r="M53" s="42">
        <v>9132</v>
      </c>
      <c r="N53" s="89">
        <v>8218</v>
      </c>
      <c r="O53" s="46">
        <f t="shared" si="7"/>
        <v>87857.52900000001</v>
      </c>
    </row>
    <row r="54" spans="2:20" s="4" customFormat="1" ht="13.5" x14ac:dyDescent="0.25">
      <c r="B54" s="47" t="s">
        <v>46</v>
      </c>
      <c r="C54" s="49">
        <v>0</v>
      </c>
      <c r="D54" s="49">
        <v>0</v>
      </c>
      <c r="E54" s="49">
        <v>0</v>
      </c>
      <c r="F54" s="49">
        <v>0</v>
      </c>
      <c r="G54" s="42">
        <v>0</v>
      </c>
      <c r="H54" s="42">
        <v>0</v>
      </c>
      <c r="I54" s="42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6">
        <f>SUM(C54:N54)</f>
        <v>0</v>
      </c>
    </row>
    <row r="55" spans="2:20" s="4" customFormat="1" ht="13.5" x14ac:dyDescent="0.25">
      <c r="B55" s="48" t="s">
        <v>43</v>
      </c>
      <c r="C55" s="49">
        <v>0</v>
      </c>
      <c r="D55" s="49">
        <v>0</v>
      </c>
      <c r="E55" s="49">
        <v>0</v>
      </c>
      <c r="F55" s="49">
        <v>0</v>
      </c>
      <c r="G55" s="42">
        <v>0</v>
      </c>
      <c r="H55" s="42">
        <v>0</v>
      </c>
      <c r="I55" s="42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6">
        <f t="shared" si="7"/>
        <v>0</v>
      </c>
    </row>
    <row r="56" spans="2:20" s="5" customFormat="1" ht="13.5" x14ac:dyDescent="0.25">
      <c r="B56" s="50" t="s">
        <v>41</v>
      </c>
      <c r="C56" s="56">
        <v>295</v>
      </c>
      <c r="D56" s="56">
        <v>991</v>
      </c>
      <c r="E56" s="56">
        <v>1474</v>
      </c>
      <c r="F56" s="56">
        <v>1106</v>
      </c>
      <c r="G56" s="56">
        <v>649</v>
      </c>
      <c r="H56" s="56">
        <v>255</v>
      </c>
      <c r="I56" s="49">
        <v>403</v>
      </c>
      <c r="J56" s="49">
        <v>954</v>
      </c>
      <c r="K56" s="49">
        <v>1146</v>
      </c>
      <c r="L56" s="49">
        <v>2090</v>
      </c>
      <c r="M56" s="49">
        <v>1300</v>
      </c>
      <c r="N56" s="49">
        <v>1190</v>
      </c>
      <c r="O56" s="46">
        <f t="shared" ref="O56" si="8">SUM(C56:N56)</f>
        <v>11853</v>
      </c>
    </row>
    <row r="57" spans="2:20" s="5" customFormat="1" ht="13.5" x14ac:dyDescent="0.25">
      <c r="B57" s="50" t="s">
        <v>42</v>
      </c>
      <c r="C57" s="56">
        <v>645</v>
      </c>
      <c r="D57" s="56">
        <v>854</v>
      </c>
      <c r="E57" s="56">
        <v>405</v>
      </c>
      <c r="F57" s="56">
        <v>370</v>
      </c>
      <c r="G57" s="56">
        <v>370</v>
      </c>
      <c r="H57" s="56">
        <v>155</v>
      </c>
      <c r="I57" s="49">
        <v>459</v>
      </c>
      <c r="J57" s="49">
        <v>420</v>
      </c>
      <c r="K57" s="49">
        <v>0</v>
      </c>
      <c r="L57" s="49">
        <v>1368</v>
      </c>
      <c r="M57" s="49">
        <v>775</v>
      </c>
      <c r="N57" s="49">
        <v>948</v>
      </c>
      <c r="O57" s="46">
        <f t="shared" si="7"/>
        <v>6769</v>
      </c>
    </row>
    <row r="58" spans="2:20" s="4" customFormat="1" ht="13.5" x14ac:dyDescent="0.25">
      <c r="B58" s="51" t="s">
        <v>34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89">
        <v>0</v>
      </c>
      <c r="O58" s="46">
        <f t="shared" si="7"/>
        <v>0</v>
      </c>
    </row>
    <row r="59" spans="2:20" s="4" customFormat="1" ht="13.5" x14ac:dyDescent="0.25">
      <c r="B59" s="57" t="s">
        <v>35</v>
      </c>
      <c r="C59" s="49">
        <v>0</v>
      </c>
      <c r="D59" s="49">
        <v>0</v>
      </c>
      <c r="E59" s="49">
        <v>0</v>
      </c>
      <c r="F59" s="49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6">
        <f t="shared" si="7"/>
        <v>0</v>
      </c>
    </row>
    <row r="60" spans="2:20" s="4" customFormat="1" ht="13.5" x14ac:dyDescent="0.25">
      <c r="B60" s="59" t="s">
        <v>31</v>
      </c>
      <c r="C60" s="60">
        <f>SUM(C61:C64)</f>
        <v>8480</v>
      </c>
      <c r="D60" s="60">
        <f t="shared" ref="D60:N60" si="9">SUM(D61:D64)</f>
        <v>5493</v>
      </c>
      <c r="E60" s="60">
        <f t="shared" si="9"/>
        <v>3933</v>
      </c>
      <c r="F60" s="60">
        <f t="shared" si="9"/>
        <v>8448</v>
      </c>
      <c r="G60" s="60">
        <f t="shared" si="9"/>
        <v>12544</v>
      </c>
      <c r="H60" s="60">
        <f t="shared" si="9"/>
        <v>4791</v>
      </c>
      <c r="I60" s="60">
        <f t="shared" si="9"/>
        <v>6605</v>
      </c>
      <c r="J60" s="60">
        <f t="shared" si="9"/>
        <v>10038</v>
      </c>
      <c r="K60" s="60">
        <f t="shared" si="9"/>
        <v>7113</v>
      </c>
      <c r="L60" s="60">
        <f t="shared" si="9"/>
        <v>15738</v>
      </c>
      <c r="M60" s="60">
        <f t="shared" si="9"/>
        <v>14740</v>
      </c>
      <c r="N60" s="60">
        <f t="shared" si="9"/>
        <v>11635</v>
      </c>
      <c r="O60" s="46">
        <f t="shared" si="7"/>
        <v>109558</v>
      </c>
      <c r="Q60" s="2"/>
      <c r="R60" s="82"/>
      <c r="S60" s="2"/>
      <c r="T60" s="82"/>
    </row>
    <row r="61" spans="2:20" s="4" customFormat="1" ht="13.5" x14ac:dyDescent="0.25">
      <c r="B61" s="54" t="s">
        <v>38</v>
      </c>
      <c r="C61" s="42">
        <v>0</v>
      </c>
      <c r="D61" s="42">
        <v>0</v>
      </c>
      <c r="E61" s="42">
        <v>0</v>
      </c>
      <c r="F61" s="42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6">
        <f t="shared" si="7"/>
        <v>0</v>
      </c>
      <c r="Q61" s="2"/>
      <c r="R61" s="82"/>
      <c r="S61" s="2"/>
      <c r="T61" s="82"/>
    </row>
    <row r="62" spans="2:20" s="4" customFormat="1" ht="13.5" x14ac:dyDescent="0.25">
      <c r="B62" s="54" t="s">
        <v>39</v>
      </c>
      <c r="C62" s="42">
        <v>0</v>
      </c>
      <c r="D62" s="42">
        <v>0</v>
      </c>
      <c r="E62" s="42">
        <v>0</v>
      </c>
      <c r="F62" s="42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6">
        <f t="shared" si="7"/>
        <v>0</v>
      </c>
      <c r="Q62" s="2"/>
      <c r="R62" s="82"/>
      <c r="S62" s="2"/>
      <c r="T62" s="82"/>
    </row>
    <row r="63" spans="2:20" s="4" customFormat="1" ht="13.5" x14ac:dyDescent="0.25">
      <c r="B63" s="54" t="s">
        <v>40</v>
      </c>
      <c r="C63" s="42">
        <v>0</v>
      </c>
      <c r="D63" s="42">
        <v>0</v>
      </c>
      <c r="E63" s="42">
        <v>0</v>
      </c>
      <c r="F63" s="42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46">
        <f t="shared" si="7"/>
        <v>0</v>
      </c>
      <c r="Q63" s="81"/>
      <c r="R63" s="83"/>
      <c r="S63" s="81"/>
      <c r="T63" s="83"/>
    </row>
    <row r="64" spans="2:20" s="4" customFormat="1" ht="13.5" x14ac:dyDescent="0.25">
      <c r="B64" s="54" t="s">
        <v>48</v>
      </c>
      <c r="C64" s="61">
        <v>8480</v>
      </c>
      <c r="D64" s="42">
        <v>5493</v>
      </c>
      <c r="E64" s="61">
        <v>3933</v>
      </c>
      <c r="F64" s="61">
        <v>8448</v>
      </c>
      <c r="G64" s="62">
        <v>12544</v>
      </c>
      <c r="H64" s="62">
        <v>4791</v>
      </c>
      <c r="I64" s="62">
        <v>6605</v>
      </c>
      <c r="J64" s="62">
        <v>10038</v>
      </c>
      <c r="K64" s="62">
        <v>7113</v>
      </c>
      <c r="L64" s="62">
        <v>15738</v>
      </c>
      <c r="M64" s="62">
        <v>14740</v>
      </c>
      <c r="N64" s="62">
        <v>11635</v>
      </c>
      <c r="O64" s="46">
        <f t="shared" si="7"/>
        <v>109558</v>
      </c>
      <c r="Q64" s="2"/>
      <c r="R64" s="1"/>
      <c r="T64" s="1"/>
    </row>
    <row r="65" spans="2:21" ht="12" customHeight="1" thickBot="1" x14ac:dyDescent="0.3">
      <c r="B65" s="63" t="s">
        <v>13</v>
      </c>
      <c r="C65" s="64">
        <f>SUM(C52,C53,C54,C55,C56,C57,C58,C60)</f>
        <v>15021</v>
      </c>
      <c r="D65" s="64">
        <f t="shared" ref="D65:N65" si="10">SUM(D52,D53,D54,D55,D56,D57,D58,D60)</f>
        <v>15652</v>
      </c>
      <c r="E65" s="64">
        <f t="shared" si="10"/>
        <v>13463</v>
      </c>
      <c r="F65" s="64">
        <f t="shared" si="10"/>
        <v>18799</v>
      </c>
      <c r="G65" s="64">
        <f t="shared" si="10"/>
        <v>25116</v>
      </c>
      <c r="H65" s="64">
        <f t="shared" si="10"/>
        <v>36364.85</v>
      </c>
      <c r="I65" s="64">
        <f t="shared" si="10"/>
        <v>35675.874000000003</v>
      </c>
      <c r="J65" s="64">
        <f t="shared" si="10"/>
        <v>21244</v>
      </c>
      <c r="K65" s="64">
        <f t="shared" si="10"/>
        <v>41512.684999999998</v>
      </c>
      <c r="L65" s="64">
        <f t="shared" si="10"/>
        <v>57385</v>
      </c>
      <c r="M65" s="64">
        <f t="shared" si="10"/>
        <v>29899</v>
      </c>
      <c r="N65" s="64">
        <f t="shared" si="10"/>
        <v>26765</v>
      </c>
      <c r="O65" s="46">
        <f t="shared" si="7"/>
        <v>336897.40899999999</v>
      </c>
      <c r="Q65" s="2"/>
      <c r="S65" s="2"/>
      <c r="U65" s="2"/>
    </row>
    <row r="66" spans="2:21" ht="13.5" x14ac:dyDescent="0.25">
      <c r="B66" s="40" t="s">
        <v>19</v>
      </c>
      <c r="C66" s="31"/>
      <c r="D66" s="31"/>
      <c r="E66" s="31"/>
      <c r="F66" s="65"/>
      <c r="G66" s="65"/>
      <c r="H66" s="65"/>
      <c r="I66" s="31"/>
      <c r="J66" s="31"/>
      <c r="K66" s="31"/>
      <c r="L66" s="31"/>
      <c r="M66" s="31"/>
      <c r="N66" s="31"/>
      <c r="O66" s="32"/>
    </row>
    <row r="67" spans="2:21" ht="15" x14ac:dyDescent="0.2">
      <c r="B67" s="91" t="s">
        <v>55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21" ht="4.5" customHeight="1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21" ht="13.5" x14ac:dyDescent="0.25">
      <c r="B69" s="77" t="s">
        <v>25</v>
      </c>
      <c r="C69" s="78" t="s">
        <v>1</v>
      </c>
      <c r="D69" s="78" t="s">
        <v>2</v>
      </c>
      <c r="E69" s="78" t="s">
        <v>3</v>
      </c>
      <c r="F69" s="78" t="s">
        <v>4</v>
      </c>
      <c r="G69" s="78" t="s">
        <v>5</v>
      </c>
      <c r="H69" s="78" t="s">
        <v>6</v>
      </c>
      <c r="I69" s="78" t="s">
        <v>7</v>
      </c>
      <c r="J69" s="78" t="s">
        <v>8</v>
      </c>
      <c r="K69" s="78" t="s">
        <v>9</v>
      </c>
      <c r="L69" s="78" t="s">
        <v>10</v>
      </c>
      <c r="M69" s="78" t="s">
        <v>11</v>
      </c>
      <c r="N69" s="78" t="s">
        <v>12</v>
      </c>
      <c r="O69" s="79" t="s">
        <v>13</v>
      </c>
    </row>
    <row r="70" spans="2:21" ht="13.5" x14ac:dyDescent="0.25">
      <c r="B70" s="48" t="s">
        <v>0</v>
      </c>
      <c r="C70" s="66">
        <v>1289</v>
      </c>
      <c r="D70" s="66">
        <v>1428</v>
      </c>
      <c r="E70" s="66">
        <v>1721</v>
      </c>
      <c r="F70" s="66">
        <v>1540</v>
      </c>
      <c r="G70" s="66">
        <v>1653</v>
      </c>
      <c r="H70" s="66">
        <v>2241</v>
      </c>
      <c r="I70" s="66">
        <v>2008</v>
      </c>
      <c r="J70" s="66">
        <v>2108</v>
      </c>
      <c r="K70" s="66">
        <v>1978</v>
      </c>
      <c r="L70" s="66">
        <v>2024</v>
      </c>
      <c r="M70" s="66">
        <v>1794</v>
      </c>
      <c r="N70" s="90">
        <v>2484</v>
      </c>
      <c r="O70" s="67">
        <f>SUM(C70:N70)</f>
        <v>22268</v>
      </c>
    </row>
    <row r="71" spans="2:21" ht="13.5" x14ac:dyDescent="0.25">
      <c r="B71" s="48" t="s">
        <v>36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90">
        <v>0</v>
      </c>
      <c r="O71" s="67">
        <f>SUM(C71:N71)</f>
        <v>0</v>
      </c>
    </row>
    <row r="72" spans="2:21" ht="14.25" thickBot="1" x14ac:dyDescent="0.3">
      <c r="B72" s="39" t="s">
        <v>13</v>
      </c>
      <c r="C72" s="63">
        <f t="shared" ref="C72:N72" si="11">SUM(C70:C71)</f>
        <v>1289</v>
      </c>
      <c r="D72" s="63">
        <f t="shared" si="11"/>
        <v>1428</v>
      </c>
      <c r="E72" s="63">
        <f t="shared" si="11"/>
        <v>1721</v>
      </c>
      <c r="F72" s="63">
        <f t="shared" si="11"/>
        <v>1540</v>
      </c>
      <c r="G72" s="63">
        <f t="shared" si="11"/>
        <v>1653</v>
      </c>
      <c r="H72" s="63">
        <f t="shared" si="11"/>
        <v>2241</v>
      </c>
      <c r="I72" s="63">
        <f t="shared" si="11"/>
        <v>2008</v>
      </c>
      <c r="J72" s="63">
        <f t="shared" si="11"/>
        <v>2108</v>
      </c>
      <c r="K72" s="63">
        <f t="shared" si="11"/>
        <v>1978</v>
      </c>
      <c r="L72" s="63">
        <f t="shared" si="11"/>
        <v>2024</v>
      </c>
      <c r="M72" s="63">
        <f t="shared" si="11"/>
        <v>1794</v>
      </c>
      <c r="N72" s="63">
        <f t="shared" si="11"/>
        <v>2484</v>
      </c>
      <c r="O72" s="67">
        <f>SUM(C72:N72)</f>
        <v>22268</v>
      </c>
    </row>
    <row r="73" spans="2:21" ht="11.25" customHeight="1" x14ac:dyDescent="0.2"/>
    <row r="75" spans="2:21" x14ac:dyDescent="0.2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pans="2:21" x14ac:dyDescent="0.2">
      <c r="F76" s="15"/>
      <c r="G76" s="15"/>
      <c r="H76" s="15"/>
      <c r="O76" s="15"/>
    </row>
    <row r="78" spans="2:21" x14ac:dyDescent="0.2">
      <c r="H78" s="15"/>
      <c r="I78" s="15"/>
      <c r="J78" s="15"/>
    </row>
  </sheetData>
  <mergeCells count="6">
    <mergeCell ref="B67:O67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4" orientation="landscape" r:id="rId1"/>
  <headerFooter alignWithMargins="0"/>
  <ignoredErrors>
    <ignoredError sqref="O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2019-12-24T16:24:39Z</cp:lastPrinted>
  <dcterms:created xsi:type="dcterms:W3CDTF">2010-12-29T18:43:41Z</dcterms:created>
  <dcterms:modified xsi:type="dcterms:W3CDTF">2022-02-02T00:27:34Z</dcterms:modified>
</cp:coreProperties>
</file>